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9600" yWindow="492" windowWidth="10836" windowHeight="883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перев'!$G:$O</definedName>
    <definedName name="Z_A9DA248C_BCA5_4DB0_9936_3DAAB45BFC2C_.wvu.PrintTitles" localSheetId="0" hidden="1">'розподіл вільн залиш та перев'!$4:$4</definedName>
    <definedName name="_xlnm.Print_Area" localSheetId="0">'розподіл вільн залиш та перев'!$A$1:$S$37</definedName>
  </definedNames>
  <calcPr calcId="145621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Q24" i="11" l="1"/>
  <c r="F24" i="11"/>
  <c r="E24" i="11"/>
  <c r="D24" i="11"/>
  <c r="T35" i="11" l="1"/>
  <c r="E18" i="11" l="1"/>
  <c r="E25" i="11" l="1"/>
  <c r="D18" i="11" l="1"/>
  <c r="D25" i="11" s="1"/>
  <c r="F8" i="11" l="1"/>
  <c r="F25" i="11" s="1"/>
  <c r="D27" i="11" s="1"/>
  <c r="D31" i="11" l="1"/>
  <c r="D35" i="11" s="1"/>
  <c r="F18" i="11" l="1"/>
  <c r="G18" i="11"/>
  <c r="H18" i="11"/>
  <c r="I18" i="11"/>
  <c r="J18" i="11"/>
  <c r="K18" i="11"/>
  <c r="L18" i="11"/>
  <c r="M18" i="11"/>
  <c r="N18" i="11"/>
  <c r="O18" i="11"/>
  <c r="P18" i="11"/>
  <c r="Q18" i="11"/>
  <c r="G24" i="11"/>
  <c r="H24" i="11"/>
  <c r="I24" i="11"/>
  <c r="J24" i="11"/>
  <c r="K24" i="11"/>
  <c r="L24" i="11"/>
  <c r="M24" i="11"/>
  <c r="N24" i="11"/>
  <c r="O24" i="11"/>
  <c r="P24" i="11"/>
  <c r="R40" i="11" l="1"/>
  <c r="D41" i="11" l="1"/>
  <c r="D42" i="11" s="1"/>
</calcChain>
</file>

<file path=xl/sharedStrings.xml><?xml version="1.0" encoding="utf-8"?>
<sst xmlns="http://schemas.openxmlformats.org/spreadsheetml/2006/main" count="56" uniqueCount="48">
  <si>
    <t>Примітка</t>
  </si>
  <si>
    <t>Показник витрат (КЕКВ)</t>
  </si>
  <si>
    <t>за рахунок вільного залишку</t>
  </si>
  <si>
    <t>Розшифровка</t>
  </si>
  <si>
    <t>Спеціальний фонд</t>
  </si>
  <si>
    <t xml:space="preserve">№ КПКВ </t>
  </si>
  <si>
    <t>за рахунок передачі коштів із ЗФ</t>
  </si>
  <si>
    <t>Загальний фонд</t>
  </si>
  <si>
    <t>Разом</t>
  </si>
  <si>
    <t>Перелача коштів до СФ</t>
  </si>
  <si>
    <t>Разом спецфонд</t>
  </si>
  <si>
    <t>Заступник міського голови з фінансових питань                                                                                            Л.Ф.Чудак</t>
  </si>
  <si>
    <t>разом</t>
  </si>
  <si>
    <t>Разом загальний фонд</t>
  </si>
  <si>
    <t xml:space="preserve">залишок </t>
  </si>
  <si>
    <t>0219770</t>
  </si>
  <si>
    <t xml:space="preserve">Пропонується внести такі зміни до  міського бюджету : </t>
  </si>
  <si>
    <t>розподіл субвенції з обласного бюджету на виконання доручень виборців депутатами обласної ради</t>
  </si>
  <si>
    <t>.0211020</t>
  </si>
  <si>
    <t>.0211010</t>
  </si>
  <si>
    <t>.0216030</t>
  </si>
  <si>
    <t>За рахунок залишку коштів бюджету розвитку на початок року</t>
  </si>
  <si>
    <t>.0211040</t>
  </si>
  <si>
    <t>Розполіл депутатської субвенції</t>
  </si>
  <si>
    <t>Разом видатки ЗФ</t>
  </si>
  <si>
    <r>
      <rPr>
        <b/>
        <sz val="12"/>
        <color indexed="8"/>
        <rFont val="Times New Roman"/>
        <family val="1"/>
        <charset val="204"/>
      </rPr>
      <t>Включити до плану доходів КБКД 41051400 «Субвенція з місцевого бюджету на забезпечення якісної, сучасної та доступної загальної середньої освіти "Нова українська школа"</t>
    </r>
    <r>
      <rPr>
        <sz val="12"/>
        <color indexed="8"/>
        <rFont val="Times New Roman"/>
        <family val="1"/>
        <charset val="204"/>
      </rPr>
      <t xml:space="preserve"> за рахунок відповідної субвенції з державного бюджету» - 19260 гривень на підвищення кваліфікації педагогічних працівників 
</t>
    </r>
  </si>
  <si>
    <t>Пояснювальна записка до рішення Зеленодольської міської ради від   25 червня  2018 р. №      "Про внесення змін до рішення Зеленодольської міської ради  від 20 грудня 2017 року №625 "Про міський бюджет на 2018 рік"</t>
  </si>
  <si>
    <t>Зеленодольська ЗОШ № 1 6620, Зеленодольська  ЗОШ № 2 4140, Великокостромська ЗОШ 2140, Мар'янська ЗОШ № 1 2120, Мар'янська ЗОШ № 2 2120, Мар'янська ПШ 2120</t>
  </si>
  <si>
    <t>планування площ бульдозером в с.В.Костромка</t>
  </si>
  <si>
    <t>Поточний ремонт житлового фонду виконавчого комітету міської ради</t>
  </si>
  <si>
    <t>.0216011</t>
  </si>
  <si>
    <t>зняття, перевірка та встановлення сигналізатора загазованості в ДНЗ "Дзвіночок" Велика Костромка 934, ДНЗ "Дзвіночок" с.Мар'янське 934, ДНЗ "Малятко" 934</t>
  </si>
  <si>
    <t>зняття, перевірка та встановлення сигналізатора загазованості Мар'янська ЗШ № 1 1008, Мар'янська ЗШ № 2 1008</t>
  </si>
  <si>
    <t>поточний ремонт будівлі Зеленодольської ЗШ № 1</t>
  </si>
  <si>
    <t>облаштування засобів дистанційної передачі даних на комерційному вузлі обліку газу в сільській лікарській амбулаторії с.Мар'янське</t>
  </si>
  <si>
    <t>.0212111</t>
  </si>
  <si>
    <t>.0217130</t>
  </si>
  <si>
    <t>виключити видатки на виготовлення проектів землеустрою скейт-парку та мініфутбольного поля\</t>
  </si>
  <si>
    <t>розробка проекту влащтування енергетичного дерева по вул.Спортивна</t>
  </si>
  <si>
    <t>за рахунок перерозподілу</t>
  </si>
  <si>
    <t>за рахунок збільшення плану  надходжень</t>
  </si>
  <si>
    <t>Перерозподіл коштів міського бюджету</t>
  </si>
  <si>
    <t>придбання матеріалів  для проведення поточних ремонтів в Зеленодольській ЗОШ № 1</t>
  </si>
  <si>
    <t>придбання матеріалів для проведення поточних ремонтів в АРЛІ</t>
  </si>
  <si>
    <t>передача до бюджету розвитку СФ</t>
  </si>
  <si>
    <t>За рахунок депутатської субвенції</t>
  </si>
  <si>
    <t>придбання дитячого майданчика</t>
  </si>
  <si>
    <t>.0216017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</si>
</sst>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73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6" fillId="0" borderId="4" xfId="1" applyFont="1" applyFill="1" applyBorder="1" applyAlignment="1">
      <alignment horizontal="center" vertical="center"/>
    </xf>
    <xf numFmtId="0" fontId="5" fillId="0" borderId="2" xfId="1" quotePrefix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6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0" applyFont="1" applyBorder="1"/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164" fontId="11" fillId="0" borderId="0" xfId="1" applyNumberFormat="1" applyFont="1" applyAlignment="1">
      <alignment horizontal="left" vertical="top"/>
    </xf>
    <xf numFmtId="164" fontId="10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8" fillId="0" borderId="2" xfId="0" applyFont="1" applyBorder="1"/>
    <xf numFmtId="0" fontId="12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quotePrefix="1" applyFont="1" applyFill="1" applyBorder="1" applyAlignment="1">
      <alignment horizontal="center" vertical="center"/>
    </xf>
    <xf numFmtId="0" fontId="5" fillId="0" borderId="3" xfId="1" quotePrefix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U42"/>
  <sheetViews>
    <sheetView tabSelected="1" view="pageBreakPreview" topLeftCell="A4" zoomScale="90" zoomScaleNormal="80" zoomScaleSheetLayoutView="90" workbookViewId="0">
      <selection activeCell="B16" sqref="B16"/>
    </sheetView>
  </sheetViews>
  <sheetFormatPr defaultColWidth="9.109375" defaultRowHeight="15.6" x14ac:dyDescent="0.25"/>
  <cols>
    <col min="1" max="1" width="10.88671875" style="1" customWidth="1"/>
    <col min="2" max="2" width="13.5546875" style="1" customWidth="1"/>
    <col min="3" max="3" width="8.109375" style="1" hidden="1" customWidth="1"/>
    <col min="4" max="5" width="12.5546875" style="36" customWidth="1"/>
    <col min="6" max="6" width="10.33203125" style="36" customWidth="1"/>
    <col min="7" max="16" width="12.33203125" style="36" hidden="1" customWidth="1"/>
    <col min="17" max="17" width="14.5546875" style="36" customWidth="1"/>
    <col min="18" max="18" width="89" style="1" customWidth="1"/>
    <col min="19" max="19" width="28.88671875" style="2" hidden="1" customWidth="1"/>
    <col min="20" max="20" width="13.88671875" style="1" customWidth="1"/>
    <col min="21" max="21" width="16.88671875" style="1" customWidth="1"/>
    <col min="22" max="16384" width="9.109375" style="1"/>
  </cols>
  <sheetData>
    <row r="1" spans="1:19" ht="42" customHeight="1" x14ac:dyDescent="0.25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x14ac:dyDescent="0.25">
      <c r="A2" s="63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70.2" customHeight="1" x14ac:dyDescent="0.25">
      <c r="A3" s="5" t="s">
        <v>5</v>
      </c>
      <c r="B3" s="5" t="s">
        <v>1</v>
      </c>
      <c r="C3" s="6"/>
      <c r="D3" s="28" t="s">
        <v>2</v>
      </c>
      <c r="E3" s="28" t="s">
        <v>39</v>
      </c>
      <c r="F3" s="28" t="s">
        <v>40</v>
      </c>
      <c r="G3" s="29">
        <v>1111</v>
      </c>
      <c r="H3" s="29">
        <v>1120</v>
      </c>
      <c r="I3" s="29">
        <v>1132</v>
      </c>
      <c r="J3" s="29">
        <v>1131</v>
      </c>
      <c r="K3" s="29">
        <v>1343</v>
      </c>
      <c r="L3" s="29">
        <v>2110</v>
      </c>
      <c r="M3" s="29">
        <v>2132</v>
      </c>
      <c r="N3" s="29">
        <v>2133</v>
      </c>
      <c r="O3" s="29">
        <v>1137</v>
      </c>
      <c r="P3" s="29">
        <v>1135</v>
      </c>
      <c r="Q3" s="29" t="s">
        <v>6</v>
      </c>
      <c r="R3" s="10" t="s">
        <v>3</v>
      </c>
      <c r="S3" s="10" t="s">
        <v>0</v>
      </c>
    </row>
    <row r="4" spans="1:19" s="8" customFormat="1" x14ac:dyDescent="0.25">
      <c r="A4" s="3">
        <v>1</v>
      </c>
      <c r="B4" s="3">
        <v>2</v>
      </c>
      <c r="C4" s="3"/>
      <c r="D4" s="30">
        <v>3</v>
      </c>
      <c r="E4" s="30">
        <v>4</v>
      </c>
      <c r="F4" s="30">
        <v>5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>
        <v>6</v>
      </c>
      <c r="R4" s="3">
        <v>6</v>
      </c>
      <c r="S4" s="4">
        <v>6</v>
      </c>
    </row>
    <row r="5" spans="1:19" s="13" customFormat="1" x14ac:dyDescent="0.25">
      <c r="A5" s="67" t="s">
        <v>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9"/>
      <c r="S5" s="14"/>
    </row>
    <row r="6" spans="1:19" s="13" customFormat="1" ht="59.4" customHeight="1" x14ac:dyDescent="0.25">
      <c r="A6" s="70" t="s">
        <v>25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2"/>
      <c r="S6" s="14"/>
    </row>
    <row r="7" spans="1:19" s="13" customFormat="1" ht="34.799999999999997" customHeight="1" x14ac:dyDescent="0.3">
      <c r="A7" s="16" t="s">
        <v>18</v>
      </c>
      <c r="B7" s="53">
        <v>2250</v>
      </c>
      <c r="C7" s="47"/>
      <c r="D7" s="47"/>
      <c r="E7" s="47"/>
      <c r="F7" s="47">
        <v>19260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6" t="s">
        <v>27</v>
      </c>
      <c r="S7" s="14"/>
    </row>
    <row r="8" spans="1:19" s="13" customFormat="1" ht="16.2" customHeight="1" x14ac:dyDescent="0.3">
      <c r="A8" s="54" t="s">
        <v>12</v>
      </c>
      <c r="B8" s="3"/>
      <c r="C8" s="48"/>
      <c r="D8" s="48"/>
      <c r="E8" s="48"/>
      <c r="F8" s="48">
        <f>SUM(F7:F7)</f>
        <v>19260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14"/>
    </row>
    <row r="9" spans="1:19" s="13" customFormat="1" x14ac:dyDescent="0.3">
      <c r="A9" s="49" t="s">
        <v>41</v>
      </c>
      <c r="B9" s="20"/>
      <c r="C9" s="3"/>
      <c r="D9" s="30"/>
      <c r="E9" s="30"/>
      <c r="F9" s="30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"/>
      <c r="S9" s="14"/>
    </row>
    <row r="10" spans="1:19" s="13" customFormat="1" x14ac:dyDescent="0.3">
      <c r="A10" s="16" t="s">
        <v>20</v>
      </c>
      <c r="B10" s="46">
        <v>2240</v>
      </c>
      <c r="C10" s="3"/>
      <c r="D10" s="28"/>
      <c r="E10" s="28">
        <v>18337</v>
      </c>
      <c r="F10" s="30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23" t="s">
        <v>28</v>
      </c>
      <c r="S10" s="14"/>
    </row>
    <row r="11" spans="1:19" s="13" customFormat="1" x14ac:dyDescent="0.3">
      <c r="A11" s="16" t="s">
        <v>30</v>
      </c>
      <c r="B11" s="46">
        <v>2240</v>
      </c>
      <c r="C11" s="3"/>
      <c r="D11" s="28"/>
      <c r="E11" s="28">
        <v>-62015</v>
      </c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16" t="s">
        <v>29</v>
      </c>
      <c r="S11" s="14"/>
    </row>
    <row r="12" spans="1:19" s="13" customFormat="1" ht="31.2" x14ac:dyDescent="0.3">
      <c r="A12" s="16" t="s">
        <v>19</v>
      </c>
      <c r="B12" s="46">
        <v>2240</v>
      </c>
      <c r="C12" s="3"/>
      <c r="D12" s="28"/>
      <c r="E12" s="28">
        <v>2802</v>
      </c>
      <c r="F12" s="30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6" t="s">
        <v>31</v>
      </c>
      <c r="S12" s="14"/>
    </row>
    <row r="13" spans="1:19" s="13" customFormat="1" ht="31.2" x14ac:dyDescent="0.3">
      <c r="A13" s="16" t="s">
        <v>18</v>
      </c>
      <c r="B13" s="46">
        <v>2240</v>
      </c>
      <c r="C13" s="3"/>
      <c r="D13" s="28"/>
      <c r="E13" s="28">
        <v>2016</v>
      </c>
      <c r="F13" s="30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6" t="s">
        <v>32</v>
      </c>
      <c r="S13" s="14"/>
    </row>
    <row r="14" spans="1:19" s="13" customFormat="1" x14ac:dyDescent="0.3">
      <c r="A14" s="16" t="s">
        <v>18</v>
      </c>
      <c r="B14" s="46">
        <v>2240</v>
      </c>
      <c r="C14" s="3"/>
      <c r="D14" s="28"/>
      <c r="E14" s="28">
        <v>24000</v>
      </c>
      <c r="F14" s="28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23" t="s">
        <v>33</v>
      </c>
      <c r="S14" s="14"/>
    </row>
    <row r="15" spans="1:19" s="13" customFormat="1" ht="31.2" x14ac:dyDescent="0.25">
      <c r="A15" s="21" t="s">
        <v>35</v>
      </c>
      <c r="B15" s="5">
        <v>2610</v>
      </c>
      <c r="C15" s="3"/>
      <c r="D15" s="28"/>
      <c r="E15" s="28">
        <v>14860</v>
      </c>
      <c r="F15" s="28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23" t="s">
        <v>34</v>
      </c>
      <c r="S15" s="14"/>
    </row>
    <row r="16" spans="1:19" s="13" customFormat="1" x14ac:dyDescent="0.25">
      <c r="A16" s="21" t="s">
        <v>20</v>
      </c>
      <c r="B16" s="5">
        <v>2240</v>
      </c>
      <c r="C16" s="3"/>
      <c r="D16" s="28"/>
      <c r="E16" s="28">
        <v>20000</v>
      </c>
      <c r="F16" s="28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23" t="s">
        <v>38</v>
      </c>
      <c r="S16" s="14"/>
    </row>
    <row r="17" spans="1:21" s="13" customFormat="1" ht="31.2" x14ac:dyDescent="0.3">
      <c r="A17" s="21" t="s">
        <v>36</v>
      </c>
      <c r="B17" s="5">
        <v>2240</v>
      </c>
      <c r="C17" s="3"/>
      <c r="D17" s="28"/>
      <c r="E17" s="28">
        <v>-20000</v>
      </c>
      <c r="F17" s="28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/>
      <c r="R17" s="15" t="s">
        <v>37</v>
      </c>
      <c r="S17" s="14"/>
    </row>
    <row r="18" spans="1:21" s="9" customFormat="1" x14ac:dyDescent="0.3">
      <c r="A18" s="7"/>
      <c r="B18" s="7" t="s">
        <v>12</v>
      </c>
      <c r="C18" s="3"/>
      <c r="D18" s="31">
        <f>SUM(D10:D17)</f>
        <v>0</v>
      </c>
      <c r="E18" s="31">
        <f>SUM(E10:E17)</f>
        <v>0</v>
      </c>
      <c r="F18" s="31">
        <f t="shared" ref="F18:Q18" si="0">SUM(F14:F17)</f>
        <v>0</v>
      </c>
      <c r="G18" s="31">
        <f t="shared" si="0"/>
        <v>0</v>
      </c>
      <c r="H18" s="31">
        <f t="shared" si="0"/>
        <v>0</v>
      </c>
      <c r="I18" s="31">
        <f t="shared" si="0"/>
        <v>0</v>
      </c>
      <c r="J18" s="31">
        <f t="shared" si="0"/>
        <v>0</v>
      </c>
      <c r="K18" s="31">
        <f t="shared" si="0"/>
        <v>0</v>
      </c>
      <c r="L18" s="31">
        <f t="shared" si="0"/>
        <v>0</v>
      </c>
      <c r="M18" s="31">
        <f t="shared" si="0"/>
        <v>0</v>
      </c>
      <c r="N18" s="31">
        <f t="shared" si="0"/>
        <v>0</v>
      </c>
      <c r="O18" s="31">
        <f t="shared" si="0"/>
        <v>0</v>
      </c>
      <c r="P18" s="31">
        <f t="shared" si="0"/>
        <v>0</v>
      </c>
      <c r="Q18" s="31">
        <f t="shared" si="0"/>
        <v>0</v>
      </c>
      <c r="R18" s="15"/>
      <c r="S18" s="11"/>
    </row>
    <row r="19" spans="1:21" s="9" customFormat="1" x14ac:dyDescent="0.25">
      <c r="A19" s="22" t="s">
        <v>23</v>
      </c>
      <c r="B19" s="22"/>
      <c r="C19" s="3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6"/>
      <c r="S19" s="11"/>
    </row>
    <row r="20" spans="1:21" s="9" customFormat="1" ht="31.2" x14ac:dyDescent="0.3">
      <c r="A20" s="21" t="s">
        <v>15</v>
      </c>
      <c r="B20" s="7">
        <v>2620</v>
      </c>
      <c r="C20" s="3"/>
      <c r="D20" s="32"/>
      <c r="E20" s="32">
        <v>-106280</v>
      </c>
      <c r="F20" s="32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15" t="s">
        <v>17</v>
      </c>
      <c r="S20" s="11"/>
      <c r="T20" s="39"/>
    </row>
    <row r="21" spans="1:21" s="9" customFormat="1" x14ac:dyDescent="0.3">
      <c r="A21" s="21" t="s">
        <v>18</v>
      </c>
      <c r="B21" s="56">
        <v>2210</v>
      </c>
      <c r="C21" s="3"/>
      <c r="D21" s="32"/>
      <c r="E21" s="32">
        <v>35000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/>
      <c r="R21" s="15" t="s">
        <v>42</v>
      </c>
      <c r="S21" s="11"/>
    </row>
    <row r="22" spans="1:21" s="9" customFormat="1" x14ac:dyDescent="0.3">
      <c r="A22" s="21" t="s">
        <v>22</v>
      </c>
      <c r="B22" s="56">
        <v>2210</v>
      </c>
      <c r="C22" s="3"/>
      <c r="D22" s="32"/>
      <c r="E22" s="32">
        <v>18280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3"/>
      <c r="R22" s="15" t="s">
        <v>43</v>
      </c>
      <c r="S22" s="11"/>
    </row>
    <row r="23" spans="1:21" s="9" customFormat="1" x14ac:dyDescent="0.25">
      <c r="A23" s="58"/>
      <c r="B23" s="46"/>
      <c r="C23" s="3"/>
      <c r="D23" s="32"/>
      <c r="E23" s="32">
        <v>53000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/>
      <c r="R23" s="59" t="s">
        <v>44</v>
      </c>
      <c r="S23" s="11"/>
    </row>
    <row r="24" spans="1:21" s="9" customFormat="1" x14ac:dyDescent="0.25">
      <c r="A24" s="40"/>
      <c r="B24" s="41" t="s">
        <v>12</v>
      </c>
      <c r="C24" s="3"/>
      <c r="D24" s="31">
        <f>D20</f>
        <v>0</v>
      </c>
      <c r="E24" s="31">
        <f>E20+E21+E22+E23</f>
        <v>0</v>
      </c>
      <c r="F24" s="31">
        <f>F20</f>
        <v>0</v>
      </c>
      <c r="G24" s="31" t="e">
        <f>#REF!+G20</f>
        <v>#REF!</v>
      </c>
      <c r="H24" s="31" t="e">
        <f>#REF!+H20</f>
        <v>#REF!</v>
      </c>
      <c r="I24" s="31" t="e">
        <f>#REF!+I20</f>
        <v>#REF!</v>
      </c>
      <c r="J24" s="31" t="e">
        <f>#REF!+J20</f>
        <v>#REF!</v>
      </c>
      <c r="K24" s="31" t="e">
        <f>#REF!+K20</f>
        <v>#REF!</v>
      </c>
      <c r="L24" s="31" t="e">
        <f>#REF!+L20</f>
        <v>#REF!</v>
      </c>
      <c r="M24" s="31" t="e">
        <f>#REF!+M20</f>
        <v>#REF!</v>
      </c>
      <c r="N24" s="31" t="e">
        <f>#REF!+N20</f>
        <v>#REF!</v>
      </c>
      <c r="O24" s="31" t="e">
        <f>#REF!+O20</f>
        <v>#REF!</v>
      </c>
      <c r="P24" s="31" t="e">
        <f>#REF!+P20</f>
        <v>#REF!</v>
      </c>
      <c r="Q24" s="31">
        <f>Q20</f>
        <v>0</v>
      </c>
      <c r="R24" s="6"/>
      <c r="S24" s="11"/>
    </row>
    <row r="25" spans="1:21" s="9" customFormat="1" x14ac:dyDescent="0.25">
      <c r="A25" s="51" t="s">
        <v>24</v>
      </c>
      <c r="B25" s="52"/>
      <c r="C25" s="3"/>
      <c r="D25" s="31">
        <f>D18</f>
        <v>0</v>
      </c>
      <c r="E25" s="31">
        <f>E24+E8</f>
        <v>0</v>
      </c>
      <c r="F25" s="31">
        <f>F24+F8</f>
        <v>19260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6"/>
      <c r="S25" s="11"/>
    </row>
    <row r="26" spans="1:21" s="9" customFormat="1" x14ac:dyDescent="0.25">
      <c r="A26" s="22" t="s">
        <v>9</v>
      </c>
      <c r="B26" s="22"/>
      <c r="C26" s="3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6"/>
      <c r="S26" s="11"/>
    </row>
    <row r="27" spans="1:21" s="9" customFormat="1" x14ac:dyDescent="0.25">
      <c r="A27" s="65" t="s">
        <v>13</v>
      </c>
      <c r="B27" s="66"/>
      <c r="C27" s="3"/>
      <c r="D27" s="31">
        <f>D25+F25+D26-E23</f>
        <v>-33740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6"/>
      <c r="S27" s="11"/>
      <c r="U27" s="39"/>
    </row>
    <row r="28" spans="1:21" s="9" customFormat="1" x14ac:dyDescent="0.25">
      <c r="A28" s="67" t="s">
        <v>4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9"/>
      <c r="S28" s="12"/>
    </row>
    <row r="29" spans="1:21" s="9" customFormat="1" x14ac:dyDescent="0.25">
      <c r="A29" s="44" t="s">
        <v>21</v>
      </c>
      <c r="B29" s="42"/>
      <c r="C29" s="42"/>
      <c r="D29" s="42"/>
      <c r="E29" s="55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3"/>
      <c r="S29" s="18"/>
    </row>
    <row r="30" spans="1:21" s="9" customFormat="1" ht="31.2" x14ac:dyDescent="0.25">
      <c r="A30" s="21" t="s">
        <v>35</v>
      </c>
      <c r="B30" s="45">
        <v>3210</v>
      </c>
      <c r="C30" s="45"/>
      <c r="D30" s="32">
        <v>35340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 t="s">
        <v>34</v>
      </c>
      <c r="S30" s="18"/>
    </row>
    <row r="31" spans="1:21" s="9" customFormat="1" x14ac:dyDescent="0.3">
      <c r="A31" s="50" t="s">
        <v>8</v>
      </c>
      <c r="B31" s="50"/>
      <c r="C31" s="3"/>
      <c r="D31" s="31">
        <f>SUM(D30:D30)</f>
        <v>35340</v>
      </c>
      <c r="E31" s="3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19"/>
      <c r="S31" s="18"/>
    </row>
    <row r="32" spans="1:21" s="9" customFormat="1" x14ac:dyDescent="0.3">
      <c r="A32" s="44" t="s">
        <v>45</v>
      </c>
      <c r="B32" s="57"/>
      <c r="C32" s="3"/>
      <c r="D32" s="31"/>
      <c r="E32" s="3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19"/>
      <c r="S32" s="18"/>
    </row>
    <row r="33" spans="1:20" s="9" customFormat="1" x14ac:dyDescent="0.3">
      <c r="A33" s="57" t="s">
        <v>47</v>
      </c>
      <c r="B33" s="57">
        <v>3110</v>
      </c>
      <c r="C33" s="3"/>
      <c r="D33" s="31"/>
      <c r="E33" s="31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1">
        <v>53000</v>
      </c>
      <c r="R33" s="19" t="s">
        <v>46</v>
      </c>
      <c r="S33" s="18"/>
    </row>
    <row r="34" spans="1:20" s="9" customFormat="1" x14ac:dyDescent="0.3">
      <c r="A34" s="57"/>
      <c r="B34" s="57"/>
      <c r="C34" s="3"/>
      <c r="D34" s="31"/>
      <c r="E34" s="31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19"/>
      <c r="S34" s="18"/>
    </row>
    <row r="35" spans="1:20" s="9" customFormat="1" x14ac:dyDescent="0.3">
      <c r="A35" s="61" t="s">
        <v>10</v>
      </c>
      <c r="B35" s="61"/>
      <c r="C35" s="3"/>
      <c r="D35" s="31">
        <f>D31+Q33</f>
        <v>88340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16"/>
      <c r="S35" s="11"/>
      <c r="T35" s="39">
        <f>E10+E11+E15+E16+E17+D30</f>
        <v>6522</v>
      </c>
    </row>
    <row r="36" spans="1:20" s="9" customFormat="1" x14ac:dyDescent="0.3">
      <c r="A36" s="25"/>
      <c r="B36" s="25"/>
      <c r="C36" s="26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27"/>
      <c r="S36" s="17"/>
      <c r="T36" s="39"/>
    </row>
    <row r="37" spans="1:20" s="9" customFormat="1" x14ac:dyDescent="0.25">
      <c r="A37" s="60" t="s">
        <v>11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17"/>
    </row>
    <row r="38" spans="1:20" s="9" customFormat="1" x14ac:dyDescent="0.25">
      <c r="A38" s="24"/>
      <c r="B38" s="24"/>
      <c r="C38" s="2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24"/>
      <c r="S38" s="11"/>
    </row>
    <row r="40" spans="1:20" x14ac:dyDescent="0.25">
      <c r="B40" s="1" t="s">
        <v>14</v>
      </c>
      <c r="D40" s="37">
        <v>14452707.609999999</v>
      </c>
      <c r="E40" s="37"/>
      <c r="R40" s="36" t="e">
        <f>D17+#REF!+#REF!+#REF!+#REF!+#REF!+#REF!+#REF!+#REF!+#REF!+#REF!+#REF!+#REF!+#REF!+#REF!+#REF!+#REF!+#REF!+#REF!+#REF!+#REF!+#REF!+#REF!+#REF!</f>
        <v>#REF!</v>
      </c>
    </row>
    <row r="41" spans="1:20" x14ac:dyDescent="0.25">
      <c r="D41" s="38">
        <f>D27</f>
        <v>-33740</v>
      </c>
      <c r="E41" s="38"/>
    </row>
    <row r="42" spans="1:20" x14ac:dyDescent="0.25">
      <c r="D42" s="36">
        <f>D40-D41</f>
        <v>14486447.609999999</v>
      </c>
    </row>
  </sheetData>
  <customSheetViews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8">
    <mergeCell ref="A37:R37"/>
    <mergeCell ref="A35:B35"/>
    <mergeCell ref="A1:S1"/>
    <mergeCell ref="A2:S2"/>
    <mergeCell ref="A27:B27"/>
    <mergeCell ref="A5:R5"/>
    <mergeCell ref="A28:R28"/>
    <mergeCell ref="A6:R6"/>
  </mergeCells>
  <phoneticPr fontId="2" type="noConversion"/>
  <pageMargins left="0.78740157480314965" right="0.19685039370078741" top="0.39370078740157483" bottom="0.19685039370078741" header="0" footer="0"/>
  <pageSetup paperSize="9" scale="85" fitToHeight="20" orientation="landscape" horizontalDpi="4294967293" r:id="rId3"/>
  <headerFooter alignWithMargins="0">
    <oddFooter>Страница &amp;P</oddFooter>
  </headerFooter>
  <rowBreaks count="2" manualBreakCount="2">
    <brk id="27" max="18" man="1"/>
    <brk id="37" max="17" man="1"/>
  </rowBreaks>
  <colBreaks count="1" manualBreakCount="1">
    <brk id="1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user</cp:lastModifiedBy>
  <cp:lastPrinted>2018-06-26T06:04:07Z</cp:lastPrinted>
  <dcterms:created xsi:type="dcterms:W3CDTF">2009-04-02T12:41:09Z</dcterms:created>
  <dcterms:modified xsi:type="dcterms:W3CDTF">2018-06-26T06:05:09Z</dcterms:modified>
</cp:coreProperties>
</file>