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6605" windowHeight="9435"/>
  </bookViews>
  <sheets>
    <sheet name="Лист1" sheetId="1" r:id="rId1"/>
  </sheets>
  <definedNames>
    <definedName name="_xlnm.Print_Titles" localSheetId="0">Лист1!$7:$7</definedName>
    <definedName name="_xlnm.Print_Area" localSheetId="0">Лист1!$A$1:$I$60</definedName>
  </definedNames>
  <calcPr calcId="125725"/>
</workbook>
</file>

<file path=xl/calcChain.xml><?xml version="1.0" encoding="utf-8"?>
<calcChain xmlns="http://schemas.openxmlformats.org/spreadsheetml/2006/main">
  <c r="I46" i="1"/>
  <c r="F40"/>
  <c r="I40"/>
  <c r="I47"/>
  <c r="F46"/>
  <c r="F47"/>
  <c r="F26"/>
  <c r="I26"/>
  <c r="I45" l="1"/>
  <c r="F45"/>
  <c r="I44"/>
  <c r="F44"/>
  <c r="G9" l="1"/>
  <c r="H9"/>
  <c r="I30"/>
  <c r="F30"/>
  <c r="I9"/>
  <c r="F9"/>
  <c r="I22" l="1"/>
  <c r="H8" l="1"/>
  <c r="H56" s="1"/>
  <c r="H66" s="1"/>
  <c r="I34"/>
  <c r="F34"/>
  <c r="I54"/>
  <c r="I18"/>
  <c r="I16"/>
  <c r="G8"/>
  <c r="G56" s="1"/>
  <c r="G66" s="1"/>
  <c r="I31"/>
  <c r="F31"/>
  <c r="F8" l="1"/>
  <c r="I8"/>
  <c r="I56" s="1"/>
  <c r="I66" s="1"/>
  <c r="F56" l="1"/>
  <c r="F66" s="1"/>
</calcChain>
</file>

<file path=xl/sharedStrings.xml><?xml version="1.0" encoding="utf-8"?>
<sst xmlns="http://schemas.openxmlformats.org/spreadsheetml/2006/main" count="155" uniqueCount="127">
  <si>
    <t>Код програмної класифікації видатків та кредитування місцевого бюджету</t>
  </si>
  <si>
    <t>Код ТПКВКМБ</t>
  </si>
  <si>
    <t>Код ФКВКБ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</si>
  <si>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</t>
  </si>
  <si>
    <t>Назва об'єктів відповідно до проектно-кошторисної документації тощо</t>
  </si>
  <si>
    <t>Загальний обсяг фінансування будівництва</t>
  </si>
  <si>
    <t>Відсоток завершеності будівництва об'єктів на майбутні роки</t>
  </si>
  <si>
    <t>Всього видатків на завершення будівництва ооб'єктів на майбутні роки</t>
  </si>
  <si>
    <t>Разом видатків на поточний рік</t>
  </si>
  <si>
    <t>грн.</t>
  </si>
  <si>
    <t>0300000</t>
  </si>
  <si>
    <t>0111</t>
  </si>
  <si>
    <t>Капітальні видатки</t>
  </si>
  <si>
    <t>Всього</t>
  </si>
  <si>
    <t>Виконавчий комітет Зеленодольської міської ради</t>
  </si>
  <si>
    <t>1010</t>
  </si>
  <si>
    <t>0910</t>
  </si>
  <si>
    <t>1020</t>
  </si>
  <si>
    <t>0921</t>
  </si>
  <si>
    <t>0828</t>
  </si>
  <si>
    <t>до рішення міської ради</t>
  </si>
  <si>
    <t>1040</t>
  </si>
  <si>
    <t>0922</t>
  </si>
  <si>
    <t>4060</t>
  </si>
  <si>
    <t>0824</t>
  </si>
  <si>
    <t>0210000</t>
  </si>
  <si>
    <t>Перелік об'єктів, видатки на які у 2018 році будуть проводитися за рахунок коштів бюджету розвитку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</si>
  <si>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</si>
  <si>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</si>
  <si>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</si>
  <si>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0211010</t>
  </si>
  <si>
    <t>Надання дошкільної освіти</t>
  </si>
  <si>
    <t>0211020</t>
  </si>
  <si>
    <t>Надання загальної середньої освіти загальноосвітніми навчальними закладами ( в т. ч. школою-дитячим садком, інтернатом при школі), спеціалізованими школами, ліцеями, гімназіями, колегіумами</t>
  </si>
  <si>
    <t>0211040</t>
  </si>
  <si>
    <t>Надання загальної середньої освіти загальноосвiтнiми школами-iнтернатами, загальноосвітніми санаторними школами-інтернатами</t>
  </si>
  <si>
    <t>0214030</t>
  </si>
  <si>
    <t>4030</t>
  </si>
  <si>
    <t>Забезпечення діяльності бібліотек</t>
  </si>
  <si>
    <t>0214060</t>
  </si>
  <si>
    <t>Забезпечення діяльності палаців i будинків культури, клубів, центрів дозвілля та iнших клубних закладів</t>
  </si>
  <si>
    <t>0211090</t>
  </si>
  <si>
    <t>1090</t>
  </si>
  <si>
    <t>0960</t>
  </si>
  <si>
    <t>Надання позашкільної освіти позашкільними закладами освіти, заходи із позашкільної роботи з дітьми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</si>
  <si>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</si>
  <si>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</si>
  <si>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</si>
  <si>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</si>
  <si>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0217330</t>
  </si>
  <si>
    <t>7330</t>
  </si>
  <si>
    <t>0443</t>
  </si>
  <si>
    <t>Будівництво інших об`єктів соціальної та виробничої інфраструктури комунальної власності</t>
  </si>
  <si>
    <t>у тому числі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</si>
  <si>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</si>
  <si>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</si>
  <si>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</si>
  <si>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</si>
  <si>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Еспертиза проекту "Реконструкція ринку по пров.Молодіжний в м.Зеленодольськ, Апостолівського району, Дніпроптеровської області"</t>
  </si>
  <si>
    <t>0216011</t>
  </si>
  <si>
    <t>6011</t>
  </si>
  <si>
    <t>0620</t>
  </si>
  <si>
    <t>Експлуатація та технічне обслуговування житлового фонду</t>
  </si>
  <si>
    <t>Реконструкція ринку по пров.Молодіжний в м.Зеленодольськ, Апостолівського району, Дніпроптеровської області: погашення заборгованості на 01.01.2018</t>
  </si>
  <si>
    <t>0217325</t>
  </si>
  <si>
    <t>7325</t>
  </si>
  <si>
    <t>Будівництво споруд, установ та закладів фізичної культури і спорту</t>
  </si>
  <si>
    <t>Будівництво спортивного майданчика - міні-футбольного поля по вул.Спортивна, 12 в м.Зеленодольськ</t>
  </si>
  <si>
    <t>0211161</t>
  </si>
  <si>
    <t>1161</t>
  </si>
  <si>
    <t>0990</t>
  </si>
  <si>
    <t>Забезпечення діяльності інших закладів у сфері освіти</t>
  </si>
  <si>
    <t>0216030</t>
  </si>
  <si>
    <t>6030</t>
  </si>
  <si>
    <t>Організація благоустрою населених пунктів</t>
  </si>
  <si>
    <t>Розробка проекту реконструкції вуличного освітлення вул.Шкільна, вул.Весела с.Мала Костромка</t>
  </si>
  <si>
    <t>0211160</t>
  </si>
  <si>
    <t>1160</t>
  </si>
  <si>
    <t>Інші програми, заклади та заходи у сфері освіти</t>
  </si>
  <si>
    <t>0212110</t>
  </si>
  <si>
    <t>2110</t>
  </si>
  <si>
    <t>Первинна медична допомога населенню</t>
  </si>
  <si>
    <t>0216010</t>
  </si>
  <si>
    <t>6010</t>
  </si>
  <si>
    <t>Утримання та ефективна експлуатація об'єктів житлово-комунального господарства</t>
  </si>
  <si>
    <t>0217320</t>
  </si>
  <si>
    <t>7320</t>
  </si>
  <si>
    <t>Будівництво об'єктів соціально-культурного призначення</t>
  </si>
  <si>
    <t>0217460</t>
  </si>
  <si>
    <t>7460</t>
  </si>
  <si>
    <t xml:space="preserve">Утримання та розвиток автомобільних доріг та дорожньої інфраструктури </t>
  </si>
  <si>
    <t>0211100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</si>
  <si>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</si>
  <si>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</si>
  <si>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0217310</t>
  </si>
  <si>
    <t>7310</t>
  </si>
  <si>
    <t>Будівництво об'єктів житлово-комунального господарства</t>
  </si>
  <si>
    <t>0217350</t>
  </si>
  <si>
    <t>7350</t>
  </si>
  <si>
    <t>Розроблення схем планування та забудови територій (містобудівної документації)</t>
  </si>
  <si>
    <t>0217360</t>
  </si>
  <si>
    <t>7360</t>
  </si>
  <si>
    <t>Виконання інвестиційних проектів</t>
  </si>
  <si>
    <t>0217362</t>
  </si>
  <si>
    <t>7362</t>
  </si>
  <si>
    <t>0490</t>
  </si>
  <si>
    <t>Виконання інвестиційних проектів в рамках формування інфраструктури об'єднаних територіальних громад</t>
  </si>
  <si>
    <t>Капітальний ремонт адміністративної будівлі Зеленодольської міської ради, яка знаходиться за адресою вул.Фартушного, 19, с.Велика Костромка, Апостолівського району, Дніпропетровської області</t>
  </si>
  <si>
    <t>Реконструкція будівлі котельні ДНЗ "Дзвіночок" по вул.Тернівка, 46 в с.Мар'янське, Апостолівського району, Дніпропетровської області</t>
  </si>
  <si>
    <t>Капітальний ремонт санітарних вузлів Зеленодольської загальноосвітньої школи І-ІІІ ступенів №1 за адресою вул.Спортивна, 3, м.Зеленодольськ, Апостолівського району, Дніпропетровської області (молодший корус)</t>
  </si>
  <si>
    <t>Капітальний ремонт санітарних вузлів Зеленодольської загальноосвітньої школи І-ІІІ ступенів №2 за адресою вул.Рибалка, 7, м.Зеленодольськ, Апостолівського району, Дніпропетровської області</t>
  </si>
  <si>
    <t>0216017</t>
  </si>
  <si>
    <t>6017</t>
  </si>
  <si>
    <t>Інша діяльність, пов'язана з експлуатацією об'єктів житлово-комунального господарства</t>
  </si>
  <si>
    <t>Розробка проекту ремонту адміністративної будівлі Зеленодольської міської ради за адресою  вул.Фартушного, 19, с.Велика Костромка, Апостолівського району, Дніпропетровської області</t>
  </si>
  <si>
    <t>Розробка проекту реконструкціх будівлі котельні ДНЗ "Дзвіночок" по вул.Тернівка, 46 в с.Мар'янське, Апостолівського району, Дніпропетровської області</t>
  </si>
  <si>
    <t xml:space="preserve">Розробка проекту капітального ремонту санітарних вузлів Зеленодольської загальноосвітньої школи І-ІІІ ступенів №1 за адресою вул.Спортивна, 3, м.Зеленодольськ, Апостолівського району, Дніпропетровської області </t>
  </si>
  <si>
    <t>Розробка проекту капітального ремонту санітарних вузлівЗеленодольської загальноосвітньої школи І-ІІІ ступенів №2 за адресою вул.Рибалка, 7, м.Зеленодольськ, Апостолівського району, Дніпропетровської області</t>
  </si>
  <si>
    <t>Секретар ради</t>
  </si>
  <si>
    <t>О.М.Ярошенко</t>
  </si>
  <si>
    <t>Виготовлення проектної документації по об'єкту "Нове будівництво підвідного водоводу до села Велика Костромка Апостолівського району Дніпропетровської області"</t>
  </si>
  <si>
    <t>Капітальний ремонт системи опалення ПК "Ювілений" по вул.Спортивна, 6 в м.Зеленодольську, Апостолівського району, Дніпропетровської області</t>
  </si>
  <si>
    <t>Капітальний ремонт санітарних вузлів Зеленодольської загальноосвітньої школи І-ІІІ ступенів №1 за адресою: м.Зеленодольськ, вул. Спортивна, 1а Апостолівського району, Дніпропетровської області (старший корпус)</t>
  </si>
  <si>
    <t xml:space="preserve"> Експертиза проекту "Капітальний ремонт системи опалення ПК "Ювілений" по вул.Спортивна, 6 в м.Зеленодольську, Апостолівського району, Дніпропетровської області"</t>
  </si>
  <si>
    <t>розробка проекту капітального ремонту санітарних вузлів Зеленодольської загальноосвітньої школи І-ІІІ ступенів №1 за адресою: м.Зеленодольськ, вул. Спортивна, 1а Апостолівського району, Дніпропетровської області (старший корпус)</t>
  </si>
  <si>
    <t>Додаток 5</t>
  </si>
  <si>
    <t>від 26 вересня 2018 року №825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</si>
</sst>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6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49" fontId="2" fillId="0" borderId="0" xfId="0" applyNumberFormat="1" applyFont="1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 applyAlignment="1">
      <alignment horizontal="center" vertical="center" wrapText="1"/>
    </xf>
    <xf numFmtId="4" fontId="0" fillId="0" borderId="0" xfId="0" applyNumberFormat="1"/>
    <xf numFmtId="49" fontId="1" fillId="0" borderId="0" xfId="0" applyNumberFormat="1" applyFont="1"/>
    <xf numFmtId="0" fontId="1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/>
    <xf numFmtId="164" fontId="1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3" fontId="0" fillId="0" borderId="0" xfId="0" applyNumberFormat="1" applyFill="1"/>
    <xf numFmtId="3" fontId="1" fillId="0" borderId="0" xfId="0" applyNumberFormat="1" applyFont="1" applyFill="1"/>
    <xf numFmtId="3" fontId="0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49" fontId="0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5"/>
  <sheetViews>
    <sheetView tabSelected="1" view="pageBreakPreview" zoomScale="85" zoomScaleSheetLayoutView="85" workbookViewId="0">
      <selection activeCell="G4" sqref="G4"/>
    </sheetView>
  </sheetViews>
  <sheetFormatPr defaultRowHeight="12.75"/>
  <cols>
    <col min="1" max="3" width="13.28515625" style="2" customWidth="1"/>
    <col min="4" max="4" width="63.85546875" customWidth="1"/>
    <col min="5" max="5" width="55.42578125" customWidth="1"/>
    <col min="6" max="6" width="14.85546875" customWidth="1"/>
    <col min="7" max="7" width="16.5703125" customWidth="1"/>
    <col min="8" max="8" width="14.140625" style="11" customWidth="1"/>
    <col min="9" max="9" width="11.5703125" style="24" customWidth="1"/>
    <col min="10" max="17" width="11.5703125" customWidth="1"/>
    <col min="18" max="18" width="12.7109375" customWidth="1"/>
  </cols>
  <sheetData>
    <row r="1" spans="1:9">
      <c r="G1" t="s">
        <v>125</v>
      </c>
    </row>
    <row r="2" spans="1:9">
      <c r="G2" t="s">
        <v>20</v>
      </c>
    </row>
    <row r="3" spans="1:9">
      <c r="G3" t="s">
        <v>126</v>
      </c>
    </row>
    <row r="5" spans="1:9" s="11" customFormat="1" ht="18.75">
      <c r="A5" s="10"/>
      <c r="B5" s="10"/>
      <c r="E5" s="23" t="s">
        <v>26</v>
      </c>
      <c r="I5" s="25"/>
    </row>
    <row r="6" spans="1:9">
      <c r="I6" s="24" t="s">
        <v>9</v>
      </c>
    </row>
    <row r="7" spans="1:9" s="19" customFormat="1" ht="89.25">
      <c r="A7" s="21" t="s">
        <v>0</v>
      </c>
      <c r="B7" s="21" t="s">
        <v>1</v>
      </c>
      <c r="C7" s="21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6" t="s">
        <v>8</v>
      </c>
    </row>
    <row r="8" spans="1:9" s="13" customFormat="1">
      <c r="A8" s="12" t="s">
        <v>10</v>
      </c>
      <c r="B8" s="12"/>
      <c r="C8" s="12"/>
      <c r="D8" s="18" t="s">
        <v>14</v>
      </c>
      <c r="E8" s="18"/>
      <c r="F8" s="33">
        <f>F9</f>
        <v>4198271</v>
      </c>
      <c r="G8" s="33">
        <f t="shared" ref="G8:H8" si="0">G9</f>
        <v>0</v>
      </c>
      <c r="H8" s="33">
        <f t="shared" si="0"/>
        <v>0</v>
      </c>
      <c r="I8" s="33">
        <f>I9</f>
        <v>6826011</v>
      </c>
    </row>
    <row r="9" spans="1:9" s="13" customFormat="1">
      <c r="A9" s="12" t="s">
        <v>25</v>
      </c>
      <c r="B9" s="12"/>
      <c r="C9" s="12"/>
      <c r="D9" s="18" t="s">
        <v>14</v>
      </c>
      <c r="E9" s="18"/>
      <c r="F9" s="33">
        <f>F10+F11+F12+F13+F14+F15+F17+F19+F20+F21+F23+F24+F25+F26+F31+F34+F38+F40+F55</f>
        <v>4198271</v>
      </c>
      <c r="G9" s="33">
        <f>G10+G11+G12+G13+G14+G15+G17+G19+G20+G21+G23+G24+G25+G26+G31+G34+G38+G40+G55</f>
        <v>0</v>
      </c>
      <c r="H9" s="33">
        <f>H10+H11+H12+H13+H14+H15+H17+H19+H20+H21+H23+H24+H25+H26+H31+H34+H38+H40+H55</f>
        <v>0</v>
      </c>
      <c r="I9" s="33">
        <f>I10+I11+I12+I13+I14+I15+I17+I19+I20+I21+I23+I24+I25+I26+I31+I34+I38+I40+I55</f>
        <v>6826011</v>
      </c>
    </row>
    <row r="10" spans="1:9" s="19" customFormat="1" ht="38.25">
      <c r="A10" s="21" t="s">
        <v>27</v>
      </c>
      <c r="B10" s="21" t="s">
        <v>28</v>
      </c>
      <c r="C10" s="21" t="s">
        <v>11</v>
      </c>
      <c r="D10" s="28" t="s">
        <v>29</v>
      </c>
      <c r="E10" s="17" t="s">
        <v>12</v>
      </c>
      <c r="F10" s="34"/>
      <c r="G10" s="34"/>
      <c r="H10" s="34"/>
      <c r="I10" s="34">
        <v>510399</v>
      </c>
    </row>
    <row r="11" spans="1:9" s="19" customFormat="1">
      <c r="A11" s="21" t="s">
        <v>30</v>
      </c>
      <c r="B11" s="21" t="s">
        <v>15</v>
      </c>
      <c r="C11" s="21" t="s">
        <v>16</v>
      </c>
      <c r="D11" s="28" t="s">
        <v>31</v>
      </c>
      <c r="E11" s="17" t="s">
        <v>12</v>
      </c>
      <c r="F11" s="34"/>
      <c r="G11" s="34"/>
      <c r="H11" s="34"/>
      <c r="I11" s="34">
        <v>24000</v>
      </c>
    </row>
    <row r="12" spans="1:9" s="19" customFormat="1" ht="38.25">
      <c r="A12" s="21" t="s">
        <v>32</v>
      </c>
      <c r="B12" s="21" t="s">
        <v>17</v>
      </c>
      <c r="C12" s="21" t="s">
        <v>18</v>
      </c>
      <c r="D12" s="28" t="s">
        <v>33</v>
      </c>
      <c r="E12" s="17" t="s">
        <v>12</v>
      </c>
      <c r="F12" s="34"/>
      <c r="G12" s="34"/>
      <c r="H12" s="34"/>
      <c r="I12" s="34">
        <v>409352</v>
      </c>
    </row>
    <row r="13" spans="1:9" s="19" customFormat="1" ht="25.5">
      <c r="A13" s="21" t="s">
        <v>34</v>
      </c>
      <c r="B13" s="21" t="s">
        <v>21</v>
      </c>
      <c r="C13" s="21" t="s">
        <v>22</v>
      </c>
      <c r="D13" s="28" t="s">
        <v>35</v>
      </c>
      <c r="E13" s="17" t="s">
        <v>12</v>
      </c>
      <c r="F13" s="34"/>
      <c r="G13" s="34"/>
      <c r="H13" s="34"/>
      <c r="I13" s="34">
        <v>23999</v>
      </c>
    </row>
    <row r="14" spans="1:9" s="19" customFormat="1" ht="25.5">
      <c r="A14" s="21" t="s">
        <v>41</v>
      </c>
      <c r="B14" s="21" t="s">
        <v>42</v>
      </c>
      <c r="C14" s="21" t="s">
        <v>43</v>
      </c>
      <c r="D14" s="28" t="s">
        <v>44</v>
      </c>
      <c r="E14" s="17" t="s">
        <v>12</v>
      </c>
      <c r="F14" s="34"/>
      <c r="G14" s="34"/>
      <c r="H14" s="34"/>
      <c r="I14" s="34">
        <v>43450</v>
      </c>
    </row>
    <row r="15" spans="1:9" s="19" customFormat="1" ht="25.5">
      <c r="A15" s="36" t="s">
        <v>91</v>
      </c>
      <c r="B15" s="36" t="s">
        <v>92</v>
      </c>
      <c r="C15" s="21" t="s">
        <v>43</v>
      </c>
      <c r="D15" s="37" t="s">
        <v>93</v>
      </c>
      <c r="E15" s="17" t="s">
        <v>12</v>
      </c>
      <c r="F15" s="34"/>
      <c r="G15" s="34"/>
      <c r="H15" s="34"/>
      <c r="I15" s="34">
        <v>12000</v>
      </c>
    </row>
    <row r="16" spans="1:9" s="19" customFormat="1">
      <c r="A16" s="38" t="s">
        <v>76</v>
      </c>
      <c r="B16" s="38" t="s">
        <v>77</v>
      </c>
      <c r="C16" s="21"/>
      <c r="D16" s="37" t="s">
        <v>78</v>
      </c>
      <c r="E16" s="17"/>
      <c r="F16" s="34"/>
      <c r="G16" s="34"/>
      <c r="H16" s="34"/>
      <c r="I16" s="34">
        <f>I17</f>
        <v>17000</v>
      </c>
    </row>
    <row r="17" spans="1:9" s="32" customFormat="1">
      <c r="A17" s="39" t="s">
        <v>68</v>
      </c>
      <c r="B17" s="29" t="s">
        <v>69</v>
      </c>
      <c r="C17" s="39" t="s">
        <v>70</v>
      </c>
      <c r="D17" s="30" t="s">
        <v>71</v>
      </c>
      <c r="E17" s="31" t="s">
        <v>12</v>
      </c>
      <c r="F17" s="35"/>
      <c r="G17" s="35"/>
      <c r="H17" s="35"/>
      <c r="I17" s="35">
        <v>17000</v>
      </c>
    </row>
    <row r="18" spans="1:9" s="19" customFormat="1">
      <c r="A18" s="38" t="s">
        <v>79</v>
      </c>
      <c r="B18" s="38" t="s">
        <v>80</v>
      </c>
      <c r="C18" s="40"/>
      <c r="D18" s="37" t="s">
        <v>81</v>
      </c>
      <c r="E18" s="22"/>
      <c r="F18" s="34"/>
      <c r="G18" s="34"/>
      <c r="H18" s="34"/>
      <c r="I18" s="34">
        <f>I19</f>
        <v>74640</v>
      </c>
    </row>
    <row r="19" spans="1:9" s="32" customFormat="1" ht="25.5">
      <c r="A19" s="29" t="s">
        <v>45</v>
      </c>
      <c r="B19" s="29" t="s">
        <v>46</v>
      </c>
      <c r="C19" s="29" t="s">
        <v>47</v>
      </c>
      <c r="D19" s="30" t="s">
        <v>48</v>
      </c>
      <c r="E19" s="31" t="s">
        <v>12</v>
      </c>
      <c r="F19" s="35"/>
      <c r="G19" s="35"/>
      <c r="H19" s="35"/>
      <c r="I19" s="35">
        <v>74640</v>
      </c>
    </row>
    <row r="20" spans="1:9" s="19" customFormat="1">
      <c r="A20" s="21" t="s">
        <v>36</v>
      </c>
      <c r="B20" s="21" t="s">
        <v>37</v>
      </c>
      <c r="C20" s="21" t="s">
        <v>24</v>
      </c>
      <c r="D20" s="28" t="s">
        <v>38</v>
      </c>
      <c r="E20" s="17" t="s">
        <v>12</v>
      </c>
      <c r="F20" s="34"/>
      <c r="G20" s="34"/>
      <c r="H20" s="34"/>
      <c r="I20" s="34">
        <v>28885</v>
      </c>
    </row>
    <row r="21" spans="1:9" s="19" customFormat="1" ht="25.5">
      <c r="A21" s="21" t="s">
        <v>39</v>
      </c>
      <c r="B21" s="21" t="s">
        <v>23</v>
      </c>
      <c r="C21" s="21" t="s">
        <v>19</v>
      </c>
      <c r="D21" s="28" t="s">
        <v>40</v>
      </c>
      <c r="E21" s="17" t="s">
        <v>12</v>
      </c>
      <c r="F21" s="34"/>
      <c r="G21" s="34"/>
      <c r="H21" s="34"/>
      <c r="I21" s="34">
        <v>171600</v>
      </c>
    </row>
    <row r="22" spans="1:9" s="19" customFormat="1" ht="25.5">
      <c r="A22" s="38" t="s">
        <v>82</v>
      </c>
      <c r="B22" s="38" t="s">
        <v>83</v>
      </c>
      <c r="C22" s="21"/>
      <c r="D22" s="37" t="s">
        <v>84</v>
      </c>
      <c r="E22" s="17"/>
      <c r="F22" s="34"/>
      <c r="G22" s="34"/>
      <c r="H22" s="34"/>
      <c r="I22" s="34">
        <f>I23+I24</f>
        <v>367789</v>
      </c>
    </row>
    <row r="23" spans="1:9" s="32" customFormat="1">
      <c r="A23" s="29" t="s">
        <v>59</v>
      </c>
      <c r="B23" s="29" t="s">
        <v>60</v>
      </c>
      <c r="C23" s="29" t="s">
        <v>61</v>
      </c>
      <c r="D23" s="30" t="s">
        <v>62</v>
      </c>
      <c r="E23" s="31" t="s">
        <v>12</v>
      </c>
      <c r="F23" s="35"/>
      <c r="G23" s="35"/>
      <c r="H23" s="35"/>
      <c r="I23" s="35">
        <v>314789</v>
      </c>
    </row>
    <row r="24" spans="1:9" s="32" customFormat="1" ht="25.5">
      <c r="A24" s="29" t="s">
        <v>111</v>
      </c>
      <c r="B24" s="29" t="s">
        <v>112</v>
      </c>
      <c r="C24" s="29" t="s">
        <v>61</v>
      </c>
      <c r="D24" s="30" t="s">
        <v>113</v>
      </c>
      <c r="E24" s="31" t="s">
        <v>12</v>
      </c>
      <c r="F24" s="35"/>
      <c r="G24" s="35"/>
      <c r="H24" s="35"/>
      <c r="I24" s="35">
        <v>53000</v>
      </c>
    </row>
    <row r="25" spans="1:9" s="19" customFormat="1">
      <c r="A25" s="38" t="s">
        <v>72</v>
      </c>
      <c r="B25" s="36" t="s">
        <v>73</v>
      </c>
      <c r="C25" s="38" t="s">
        <v>61</v>
      </c>
      <c r="D25" s="37" t="s">
        <v>74</v>
      </c>
      <c r="E25" s="17" t="s">
        <v>12</v>
      </c>
      <c r="F25" s="34"/>
      <c r="G25" s="34"/>
      <c r="H25" s="34"/>
      <c r="I25" s="34">
        <v>37200</v>
      </c>
    </row>
    <row r="26" spans="1:9" s="19" customFormat="1">
      <c r="A26" s="38" t="s">
        <v>94</v>
      </c>
      <c r="B26" s="36" t="s">
        <v>95</v>
      </c>
      <c r="C26" s="38" t="s">
        <v>51</v>
      </c>
      <c r="D26" s="37" t="s">
        <v>96</v>
      </c>
      <c r="E26" s="17" t="s">
        <v>12</v>
      </c>
      <c r="F26" s="34">
        <f>F28+F29</f>
        <v>255000</v>
      </c>
      <c r="G26" s="34"/>
      <c r="H26" s="34"/>
      <c r="I26" s="34">
        <f>I28+I29</f>
        <v>255000</v>
      </c>
    </row>
    <row r="27" spans="1:9" s="32" customFormat="1">
      <c r="A27" s="39"/>
      <c r="B27" s="29"/>
      <c r="C27" s="39"/>
      <c r="D27" s="30"/>
      <c r="E27" s="31" t="s">
        <v>53</v>
      </c>
      <c r="F27" s="35"/>
      <c r="G27" s="35"/>
      <c r="H27" s="35"/>
      <c r="I27" s="35"/>
    </row>
    <row r="28" spans="1:9" s="32" customFormat="1" ht="25.5">
      <c r="A28" s="39"/>
      <c r="B28" s="29"/>
      <c r="C28" s="39"/>
      <c r="D28" s="30"/>
      <c r="E28" s="31" t="s">
        <v>75</v>
      </c>
      <c r="F28" s="35">
        <v>20000</v>
      </c>
      <c r="G28" s="35"/>
      <c r="H28" s="35"/>
      <c r="I28" s="35">
        <v>20000</v>
      </c>
    </row>
    <row r="29" spans="1:9" s="32" customFormat="1" ht="38.25">
      <c r="A29" s="39"/>
      <c r="B29" s="29"/>
      <c r="C29" s="39"/>
      <c r="D29" s="30"/>
      <c r="E29" s="31" t="s">
        <v>120</v>
      </c>
      <c r="F29" s="35">
        <v>235000</v>
      </c>
      <c r="G29" s="35"/>
      <c r="H29" s="35"/>
      <c r="I29" s="35">
        <v>235000</v>
      </c>
    </row>
    <row r="30" spans="1:9" s="19" customFormat="1">
      <c r="A30" s="38" t="s">
        <v>85</v>
      </c>
      <c r="B30" s="38" t="s">
        <v>86</v>
      </c>
      <c r="C30" s="38"/>
      <c r="D30" s="37" t="s">
        <v>87</v>
      </c>
      <c r="E30" s="17"/>
      <c r="F30" s="34">
        <f>+F31</f>
        <v>108150</v>
      </c>
      <c r="G30" s="34"/>
      <c r="H30" s="34"/>
      <c r="I30" s="34">
        <f>+I31</f>
        <v>108150</v>
      </c>
    </row>
    <row r="31" spans="1:9" s="32" customFormat="1">
      <c r="A31" s="29" t="s">
        <v>64</v>
      </c>
      <c r="B31" s="29" t="s">
        <v>65</v>
      </c>
      <c r="C31" s="29" t="s">
        <v>51</v>
      </c>
      <c r="D31" s="30" t="s">
        <v>66</v>
      </c>
      <c r="E31" s="31" t="s">
        <v>12</v>
      </c>
      <c r="F31" s="35">
        <f>F33</f>
        <v>108150</v>
      </c>
      <c r="G31" s="35"/>
      <c r="H31" s="35"/>
      <c r="I31" s="35">
        <f>I33</f>
        <v>108150</v>
      </c>
    </row>
    <row r="32" spans="1:9" s="32" customFormat="1">
      <c r="A32" s="29"/>
      <c r="B32" s="29"/>
      <c r="C32" s="29"/>
      <c r="D32" s="30"/>
      <c r="E32" s="31" t="s">
        <v>53</v>
      </c>
      <c r="F32" s="35"/>
      <c r="G32" s="35"/>
      <c r="H32" s="35"/>
      <c r="I32" s="35"/>
    </row>
    <row r="33" spans="1:9" s="32" customFormat="1" ht="25.5">
      <c r="A33" s="29"/>
      <c r="B33" s="29"/>
      <c r="C33" s="29"/>
      <c r="D33" s="30"/>
      <c r="E33" s="31" t="s">
        <v>67</v>
      </c>
      <c r="F33" s="35">
        <v>108150</v>
      </c>
      <c r="G33" s="35"/>
      <c r="H33" s="35"/>
      <c r="I33" s="35">
        <v>108150</v>
      </c>
    </row>
    <row r="34" spans="1:9" s="19" customFormat="1" ht="25.5">
      <c r="A34" s="21" t="s">
        <v>49</v>
      </c>
      <c r="B34" s="21" t="s">
        <v>50</v>
      </c>
      <c r="C34" s="21" t="s">
        <v>51</v>
      </c>
      <c r="D34" s="28" t="s">
        <v>52</v>
      </c>
      <c r="E34" s="17" t="s">
        <v>12</v>
      </c>
      <c r="F34" s="34">
        <f>F36+F37</f>
        <v>32243</v>
      </c>
      <c r="G34" s="34"/>
      <c r="H34" s="34"/>
      <c r="I34" s="34">
        <f>I36+I37</f>
        <v>32243</v>
      </c>
    </row>
    <row r="35" spans="1:9" s="32" customFormat="1">
      <c r="A35" s="29"/>
      <c r="B35" s="29"/>
      <c r="C35" s="29"/>
      <c r="D35" s="30"/>
      <c r="E35" s="31" t="s">
        <v>53</v>
      </c>
      <c r="F35" s="35"/>
      <c r="G35" s="35"/>
      <c r="H35" s="35"/>
      <c r="I35" s="35"/>
    </row>
    <row r="36" spans="1:9" s="32" customFormat="1" ht="38.25">
      <c r="A36" s="29"/>
      <c r="B36" s="29"/>
      <c r="C36" s="29"/>
      <c r="D36" s="30"/>
      <c r="E36" s="31" t="s">
        <v>58</v>
      </c>
      <c r="F36" s="35">
        <v>15000</v>
      </c>
      <c r="G36" s="35"/>
      <c r="H36" s="35"/>
      <c r="I36" s="35">
        <v>15000</v>
      </c>
    </row>
    <row r="37" spans="1:9" s="32" customFormat="1" ht="38.25">
      <c r="A37" s="29"/>
      <c r="B37" s="29"/>
      <c r="C37" s="29"/>
      <c r="D37" s="30"/>
      <c r="E37" s="31" t="s">
        <v>63</v>
      </c>
      <c r="F37" s="35">
        <v>17243</v>
      </c>
      <c r="G37" s="35"/>
      <c r="H37" s="35"/>
      <c r="I37" s="35">
        <v>17243</v>
      </c>
    </row>
    <row r="38" spans="1:9" s="19" customFormat="1" ht="25.5">
      <c r="A38" s="40" t="s">
        <v>97</v>
      </c>
      <c r="B38" s="36" t="s">
        <v>98</v>
      </c>
      <c r="C38" s="38" t="s">
        <v>51</v>
      </c>
      <c r="D38" s="37" t="s">
        <v>99</v>
      </c>
      <c r="E38" s="17" t="s">
        <v>12</v>
      </c>
      <c r="F38" s="34"/>
      <c r="G38" s="34"/>
      <c r="H38" s="34"/>
      <c r="I38" s="34">
        <v>192500</v>
      </c>
    </row>
    <row r="39" spans="1:9" s="19" customFormat="1">
      <c r="A39" s="38" t="s">
        <v>100</v>
      </c>
      <c r="B39" s="38" t="s">
        <v>101</v>
      </c>
      <c r="C39" s="38"/>
      <c r="D39" s="37" t="s">
        <v>102</v>
      </c>
      <c r="E39" s="17"/>
      <c r="F39" s="34"/>
      <c r="G39" s="34"/>
      <c r="H39" s="34"/>
      <c r="I39" s="34"/>
    </row>
    <row r="40" spans="1:9" s="32" customFormat="1" ht="25.5">
      <c r="A40" s="39" t="s">
        <v>103</v>
      </c>
      <c r="B40" s="29" t="s">
        <v>104</v>
      </c>
      <c r="C40" s="39" t="s">
        <v>105</v>
      </c>
      <c r="D40" s="30" t="s">
        <v>106</v>
      </c>
      <c r="E40" s="31" t="s">
        <v>12</v>
      </c>
      <c r="F40" s="35">
        <f>SUM(F42:F53)</f>
        <v>3802878</v>
      </c>
      <c r="G40" s="35"/>
      <c r="H40" s="35"/>
      <c r="I40" s="35">
        <f>SUM(I42:I53)</f>
        <v>3802878</v>
      </c>
    </row>
    <row r="41" spans="1:9" s="32" customFormat="1">
      <c r="A41" s="39"/>
      <c r="B41" s="29"/>
      <c r="C41" s="39"/>
      <c r="D41" s="30"/>
      <c r="E41" s="31" t="s">
        <v>53</v>
      </c>
      <c r="F41" s="35"/>
      <c r="G41" s="35"/>
      <c r="H41" s="35"/>
      <c r="I41" s="35"/>
    </row>
    <row r="42" spans="1:9" s="32" customFormat="1" ht="38.25">
      <c r="A42" s="29"/>
      <c r="B42" s="29"/>
      <c r="C42" s="29"/>
      <c r="D42" s="30"/>
      <c r="E42" s="31" t="s">
        <v>121</v>
      </c>
      <c r="F42" s="43">
        <v>468834.74</v>
      </c>
      <c r="G42" s="35"/>
      <c r="H42" s="35"/>
      <c r="I42" s="35">
        <v>468834.74</v>
      </c>
    </row>
    <row r="43" spans="1:9" s="32" customFormat="1" ht="51">
      <c r="A43" s="29"/>
      <c r="B43" s="29"/>
      <c r="C43" s="29"/>
      <c r="D43" s="30"/>
      <c r="E43" s="42" t="s">
        <v>122</v>
      </c>
      <c r="F43" s="44">
        <v>812172</v>
      </c>
      <c r="G43" s="35"/>
      <c r="H43" s="35"/>
      <c r="I43" s="35">
        <v>812172</v>
      </c>
    </row>
    <row r="44" spans="1:9" s="32" customFormat="1" ht="51">
      <c r="A44" s="29"/>
      <c r="B44" s="29"/>
      <c r="C44" s="29"/>
      <c r="D44" s="30"/>
      <c r="E44" s="31" t="s">
        <v>107</v>
      </c>
      <c r="F44" s="35">
        <f>800000+53688</f>
        <v>853688</v>
      </c>
      <c r="G44" s="35"/>
      <c r="H44" s="35"/>
      <c r="I44" s="35">
        <f>800000+53688</f>
        <v>853688</v>
      </c>
    </row>
    <row r="45" spans="1:9" s="32" customFormat="1" ht="38.25">
      <c r="A45" s="29"/>
      <c r="B45" s="29"/>
      <c r="C45" s="29"/>
      <c r="D45" s="30"/>
      <c r="E45" s="31" t="s">
        <v>108</v>
      </c>
      <c r="F45" s="35">
        <f>304593.26+23573</f>
        <v>328166.26</v>
      </c>
      <c r="G45" s="35"/>
      <c r="H45" s="35"/>
      <c r="I45" s="35">
        <f>304593.26+23573</f>
        <v>328166.26</v>
      </c>
    </row>
    <row r="46" spans="1:9" s="32" customFormat="1" ht="51">
      <c r="A46" s="29"/>
      <c r="B46" s="29"/>
      <c r="C46" s="29"/>
      <c r="D46" s="30"/>
      <c r="E46" s="31" t="s">
        <v>109</v>
      </c>
      <c r="F46" s="35">
        <f>600000+78017+80146</f>
        <v>758163</v>
      </c>
      <c r="G46" s="35"/>
      <c r="H46" s="35"/>
      <c r="I46" s="35">
        <f>600000+78017+80146</f>
        <v>758163</v>
      </c>
    </row>
    <row r="47" spans="1:9" s="32" customFormat="1" ht="51">
      <c r="A47" s="39"/>
      <c r="B47" s="29"/>
      <c r="C47" s="39"/>
      <c r="D47" s="30"/>
      <c r="E47" s="31" t="s">
        <v>110</v>
      </c>
      <c r="F47" s="35">
        <f>490000-80146</f>
        <v>409854</v>
      </c>
      <c r="G47" s="35"/>
      <c r="H47" s="35"/>
      <c r="I47" s="35">
        <f>490000-80146</f>
        <v>409854</v>
      </c>
    </row>
    <row r="48" spans="1:9" s="32" customFormat="1" ht="38.25">
      <c r="A48" s="39"/>
      <c r="B48" s="29"/>
      <c r="C48" s="39"/>
      <c r="D48" s="30"/>
      <c r="E48" s="31" t="s">
        <v>123</v>
      </c>
      <c r="F48" s="35">
        <v>2000</v>
      </c>
      <c r="G48" s="35"/>
      <c r="H48" s="35"/>
      <c r="I48" s="35">
        <v>2000</v>
      </c>
    </row>
    <row r="49" spans="1:12" s="32" customFormat="1" ht="51">
      <c r="A49" s="39"/>
      <c r="B49" s="29"/>
      <c r="C49" s="39"/>
      <c r="D49" s="30"/>
      <c r="E49" s="41" t="s">
        <v>114</v>
      </c>
      <c r="F49" s="35">
        <v>55000</v>
      </c>
      <c r="G49" s="35"/>
      <c r="H49" s="35"/>
      <c r="I49" s="35">
        <v>55000</v>
      </c>
    </row>
    <row r="50" spans="1:12" s="32" customFormat="1" ht="38.25">
      <c r="A50" s="39"/>
      <c r="B50" s="29"/>
      <c r="C50" s="39"/>
      <c r="D50" s="30"/>
      <c r="E50" s="41" t="s">
        <v>115</v>
      </c>
      <c r="F50" s="35">
        <v>25000</v>
      </c>
      <c r="G50" s="35"/>
      <c r="H50" s="35"/>
      <c r="I50" s="35">
        <v>25000</v>
      </c>
    </row>
    <row r="51" spans="1:12" s="32" customFormat="1" ht="51">
      <c r="A51" s="39"/>
      <c r="B51" s="29"/>
      <c r="C51" s="39"/>
      <c r="D51" s="30"/>
      <c r="E51" s="41" t="s">
        <v>124</v>
      </c>
      <c r="F51" s="35">
        <v>30000</v>
      </c>
      <c r="G51" s="35"/>
      <c r="H51" s="35"/>
      <c r="I51" s="35">
        <v>30000</v>
      </c>
    </row>
    <row r="52" spans="1:12" s="32" customFormat="1" ht="51">
      <c r="A52" s="39"/>
      <c r="B52" s="29"/>
      <c r="C52" s="39"/>
      <c r="D52" s="30"/>
      <c r="E52" s="41" t="s">
        <v>116</v>
      </c>
      <c r="F52" s="35">
        <v>30000</v>
      </c>
      <c r="G52" s="35"/>
      <c r="H52" s="35"/>
      <c r="I52" s="35">
        <v>30000</v>
      </c>
    </row>
    <row r="53" spans="1:12" s="32" customFormat="1" ht="51">
      <c r="A53" s="29"/>
      <c r="B53" s="29"/>
      <c r="C53" s="29"/>
      <c r="D53" s="30"/>
      <c r="E53" s="41" t="s">
        <v>117</v>
      </c>
      <c r="F53" s="35">
        <v>30000</v>
      </c>
      <c r="G53" s="35"/>
      <c r="H53" s="35"/>
      <c r="I53" s="35">
        <v>30000</v>
      </c>
    </row>
    <row r="54" spans="1:12" s="19" customFormat="1">
      <c r="A54" s="40" t="s">
        <v>88</v>
      </c>
      <c r="B54" s="40" t="s">
        <v>89</v>
      </c>
      <c r="C54" s="21"/>
      <c r="D54" s="28" t="s">
        <v>90</v>
      </c>
      <c r="E54" s="22"/>
      <c r="F54" s="34"/>
      <c r="G54" s="34"/>
      <c r="H54" s="34"/>
      <c r="I54" s="34">
        <f>I55</f>
        <v>714926</v>
      </c>
    </row>
    <row r="55" spans="1:12" s="32" customFormat="1" ht="25.5">
      <c r="A55" s="29" t="s">
        <v>54</v>
      </c>
      <c r="B55" s="29" t="s">
        <v>55</v>
      </c>
      <c r="C55" s="29" t="s">
        <v>56</v>
      </c>
      <c r="D55" s="30" t="s">
        <v>57</v>
      </c>
      <c r="E55" s="31" t="s">
        <v>12</v>
      </c>
      <c r="F55" s="35"/>
      <c r="G55" s="35"/>
      <c r="H55" s="35"/>
      <c r="I55" s="35">
        <v>714926</v>
      </c>
    </row>
    <row r="56" spans="1:12" s="13" customFormat="1">
      <c r="A56" s="12"/>
      <c r="B56" s="12"/>
      <c r="C56" s="12"/>
      <c r="D56" s="18" t="s">
        <v>13</v>
      </c>
      <c r="E56" s="18"/>
      <c r="F56" s="33">
        <f>F8</f>
        <v>4198271</v>
      </c>
      <c r="G56" s="33">
        <f>G8</f>
        <v>0</v>
      </c>
      <c r="H56" s="33">
        <f>H8</f>
        <v>0</v>
      </c>
      <c r="I56" s="33">
        <f>I8</f>
        <v>6826011</v>
      </c>
    </row>
    <row r="57" spans="1:12" s="5" customFormat="1">
      <c r="A57" s="4"/>
      <c r="B57" s="4"/>
      <c r="C57" s="4"/>
      <c r="H57" s="13"/>
      <c r="I57" s="27"/>
    </row>
    <row r="58" spans="1:12" s="5" customFormat="1">
      <c r="A58" s="4"/>
      <c r="B58" s="4"/>
      <c r="C58" s="4"/>
      <c r="D58" s="8"/>
      <c r="E58" s="8"/>
      <c r="F58" s="8"/>
      <c r="G58" s="8"/>
      <c r="H58" s="14"/>
      <c r="I58" s="27"/>
      <c r="J58" s="6"/>
      <c r="K58" s="6"/>
      <c r="L58" s="6"/>
    </row>
    <row r="59" spans="1:12" s="5" customFormat="1">
      <c r="A59" s="4"/>
      <c r="B59" s="20" t="s">
        <v>118</v>
      </c>
      <c r="C59" s="20"/>
      <c r="D59"/>
      <c r="E59"/>
      <c r="F59"/>
      <c r="G59" s="1" t="s">
        <v>119</v>
      </c>
      <c r="H59" s="14"/>
      <c r="I59" s="27"/>
      <c r="J59" s="6"/>
      <c r="K59" s="6"/>
      <c r="L59" s="6"/>
    </row>
    <row r="60" spans="1:12" s="5" customFormat="1">
      <c r="A60" s="4"/>
      <c r="B60" s="4"/>
      <c r="C60" s="4"/>
      <c r="D60" s="8"/>
      <c r="E60" s="8"/>
      <c r="F60" s="8"/>
      <c r="G60" s="8"/>
      <c r="H60" s="14"/>
      <c r="I60" s="27"/>
      <c r="J60" s="6"/>
      <c r="K60" s="6"/>
      <c r="L60" s="6"/>
    </row>
    <row r="61" spans="1:12" s="5" customFormat="1">
      <c r="A61" s="4"/>
      <c r="B61" s="4"/>
      <c r="C61" s="4"/>
      <c r="D61" s="8"/>
      <c r="E61" s="8"/>
      <c r="F61" s="8"/>
      <c r="G61" s="8"/>
      <c r="H61" s="14"/>
      <c r="I61" s="27"/>
      <c r="J61" s="6"/>
      <c r="K61" s="6"/>
      <c r="L61" s="6"/>
    </row>
    <row r="62" spans="1:12" s="5" customFormat="1">
      <c r="A62" s="4"/>
      <c r="B62" s="4"/>
      <c r="C62" s="4"/>
      <c r="D62" s="8"/>
      <c r="E62" s="8"/>
      <c r="F62" s="8"/>
      <c r="G62" s="8"/>
      <c r="H62" s="14"/>
      <c r="I62" s="27"/>
      <c r="J62" s="6"/>
      <c r="K62" s="6"/>
      <c r="L62" s="6"/>
    </row>
    <row r="63" spans="1:12">
      <c r="D63" s="9"/>
      <c r="E63" s="9"/>
      <c r="F63" s="9"/>
      <c r="G63" s="9"/>
      <c r="H63" s="15"/>
      <c r="J63" s="7"/>
      <c r="K63" s="7"/>
      <c r="L63" s="7"/>
    </row>
    <row r="64" spans="1:12">
      <c r="D64" s="9"/>
      <c r="E64" s="9"/>
      <c r="F64" s="9"/>
      <c r="G64" s="9"/>
      <c r="H64" s="15"/>
      <c r="J64" s="7"/>
      <c r="K64" s="7"/>
      <c r="L64" s="7"/>
    </row>
    <row r="65" spans="4:12">
      <c r="D65" s="9"/>
      <c r="E65" s="9"/>
      <c r="F65" s="9">
        <v>4216641</v>
      </c>
      <c r="G65" s="9">
        <v>0</v>
      </c>
      <c r="H65" s="15">
        <v>0</v>
      </c>
      <c r="I65" s="24">
        <v>6835803</v>
      </c>
      <c r="J65" s="7"/>
      <c r="K65" s="7"/>
      <c r="L65" s="7"/>
    </row>
    <row r="66" spans="4:12">
      <c r="D66" s="9"/>
      <c r="E66" s="9"/>
      <c r="F66" s="9">
        <f>F56-F65</f>
        <v>-18370</v>
      </c>
      <c r="G66" s="9">
        <f t="shared" ref="G66:I66" si="1">G56-G65</f>
        <v>0</v>
      </c>
      <c r="H66" s="9">
        <f t="shared" si="1"/>
        <v>0</v>
      </c>
      <c r="I66" s="9">
        <f t="shared" si="1"/>
        <v>-9792</v>
      </c>
      <c r="J66" s="7"/>
      <c r="K66" s="7"/>
      <c r="L66" s="7"/>
    </row>
    <row r="67" spans="4:12">
      <c r="D67" s="7"/>
      <c r="E67" s="7"/>
      <c r="F67" s="7"/>
      <c r="G67" s="7"/>
      <c r="H67" s="16"/>
      <c r="J67" s="7"/>
      <c r="K67" s="7"/>
      <c r="L67" s="7"/>
    </row>
    <row r="68" spans="4:12">
      <c r="D68" s="7"/>
      <c r="E68" s="7"/>
      <c r="F68" s="7"/>
      <c r="G68" s="7"/>
      <c r="H68" s="16"/>
      <c r="J68" s="7"/>
      <c r="K68" s="7"/>
      <c r="L68" s="7"/>
    </row>
    <row r="69" spans="4:12">
      <c r="D69" s="7"/>
      <c r="E69" s="7"/>
      <c r="F69" s="7"/>
      <c r="G69" s="7"/>
      <c r="H69" s="16"/>
      <c r="J69" s="7"/>
      <c r="K69" s="7"/>
      <c r="L69" s="7"/>
    </row>
    <row r="70" spans="4:12">
      <c r="D70" s="7"/>
      <c r="E70" s="7"/>
      <c r="F70" s="7"/>
      <c r="G70" s="7"/>
      <c r="H70" s="16"/>
      <c r="J70" s="7"/>
      <c r="K70" s="7"/>
      <c r="L70" s="7"/>
    </row>
    <row r="71" spans="4:12">
      <c r="D71" s="7"/>
      <c r="E71" s="7"/>
      <c r="F71" s="7"/>
      <c r="G71" s="7"/>
      <c r="H71" s="16"/>
      <c r="J71" s="7"/>
      <c r="K71" s="7"/>
      <c r="L71" s="7"/>
    </row>
    <row r="82" spans="1:1">
      <c r="A82" s="3"/>
    </row>
    <row r="83" spans="1:1">
      <c r="A83" s="3"/>
    </row>
    <row r="84" spans="1:1">
      <c r="A84" s="3"/>
    </row>
    <row r="85" spans="1:1">
      <c r="A85" s="3"/>
    </row>
  </sheetData>
  <conditionalFormatting sqref="I41 I54:I55 F30 I10:I39">
    <cfRule type="cellIs" dxfId="0" priority="3" operator="equal">
      <formula>0</formula>
    </cfRule>
  </conditionalFormatting>
  <pageMargins left="0.19685039370078741" right="0.19685039370078741" top="0.78740157480314965" bottom="0.19685039370078741" header="0" footer="0"/>
  <pageSetup paperSize="9" scale="70" orientation="landscape" r:id="rId1"/>
  <rowBreaks count="1" manualBreakCount="1"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delux</cp:lastModifiedBy>
  <cp:lastPrinted>2018-08-13T12:39:01Z</cp:lastPrinted>
  <dcterms:created xsi:type="dcterms:W3CDTF">2016-12-09T10:02:38Z</dcterms:created>
  <dcterms:modified xsi:type="dcterms:W3CDTF">2018-09-26T09:46:53Z</dcterms:modified>
</cp:coreProperties>
</file>