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Лист1!$9:$10</definedName>
    <definedName name="_xlnm.Print_Area" localSheetId="0">Лист1!$A$1:$I$35</definedName>
  </definedNames>
  <calcPr calcId="125725"/>
</workbook>
</file>

<file path=xl/calcChain.xml><?xml version="1.0" encoding="utf-8"?>
<calcChain xmlns="http://schemas.openxmlformats.org/spreadsheetml/2006/main">
  <c r="I29" i="1"/>
  <c r="I12" s="1"/>
  <c r="H12"/>
  <c r="G12"/>
  <c r="H27"/>
  <c r="H24"/>
  <c r="H22"/>
  <c r="H16"/>
  <c r="H15"/>
  <c r="G28" l="1"/>
  <c r="I27"/>
  <c r="I26"/>
  <c r="I25"/>
  <c r="I22"/>
  <c r="I24"/>
  <c r="I23"/>
  <c r="I21"/>
  <c r="I20"/>
  <c r="I19"/>
  <c r="I18"/>
  <c r="I17"/>
  <c r="I16"/>
  <c r="I14"/>
  <c r="I15"/>
  <c r="G13"/>
  <c r="I28" l="1"/>
  <c r="G11"/>
  <c r="G30" s="1"/>
  <c r="H11"/>
  <c r="H30" s="1"/>
  <c r="I13"/>
  <c r="I11" l="1"/>
  <c r="I30" s="1"/>
  <c r="J30" s="1"/>
</calcChain>
</file>

<file path=xl/sharedStrings.xml><?xml version="1.0" encoding="utf-8"?>
<sst xmlns="http://schemas.openxmlformats.org/spreadsheetml/2006/main" count="124" uniqueCount="66">
  <si>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</si>
  <si>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</si>
  <si>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</si>
  <si>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</si>
  <si>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Виконавчий комітет Зеленодольської міської ради</t>
  </si>
  <si>
    <t>до рішення міської ради</t>
  </si>
  <si>
    <t>Обсяг видатків, гривень</t>
  </si>
  <si>
    <t>Загальний фонд</t>
  </si>
  <si>
    <t>Спеціальнийфонд</t>
  </si>
  <si>
    <t>Разом</t>
  </si>
  <si>
    <t>ВСЬОГО</t>
  </si>
  <si>
    <t>Перелік видатків, фінансування яких буде здійснюватися за рахунок коштів субвенції з обласного бюджету до місцевих бюджетів</t>
  </si>
  <si>
    <t>Код економічної класифікації видатків</t>
  </si>
  <si>
    <t xml:space="preserve">Надання матеріальної допомоги громадянам об’єднаної територіальної громади </t>
  </si>
  <si>
    <t>Напрями використання субвенції</t>
  </si>
  <si>
    <t>2730</t>
  </si>
  <si>
    <t>на виконання доручень виборців депутатами обласної ради у 2018 році</t>
  </si>
  <si>
    <t>0200000</t>
  </si>
  <si>
    <t>0210000</t>
  </si>
  <si>
    <t>0213242</t>
  </si>
  <si>
    <t>3242</t>
  </si>
  <si>
    <t>1090</t>
  </si>
  <si>
    <t>Інші заходи у сфері соціального захисту і соціального забезпечення</t>
  </si>
  <si>
    <t>0214060</t>
  </si>
  <si>
    <t>4060</t>
  </si>
  <si>
    <t>0828</t>
  </si>
  <si>
    <t>2210</t>
  </si>
  <si>
    <t>Забезпечення діяльності палаців і будинків культури, клубів, центрів дозвілля та іних клубних закладів</t>
  </si>
  <si>
    <t>3110</t>
  </si>
  <si>
    <t>0211020</t>
  </si>
  <si>
    <t>1020</t>
  </si>
  <si>
    <t>0921</t>
  </si>
  <si>
    <t>Надання загальної середньої освіти загальноосвітніми навчальними закладами (в т.ч. школою-дитячим-садком, інтернатом при школі), спеціалізованими школами, ліцеями, гімназіями, колегіумами</t>
  </si>
  <si>
    <t>Палац культури "Ювілейний":  принтер кольорового друку</t>
  </si>
  <si>
    <t>Палац культури "Ювілейний":  ноутбук</t>
  </si>
  <si>
    <t>Зеленодольська загальноосвітня школа І-ІІІ ступенів №2: ноутбук</t>
  </si>
  <si>
    <t>Палац культури "Ювілейний":  акустична система</t>
  </si>
  <si>
    <t>Палац культури "Ювілейний":  флеш-накопичувач (2 шт.)</t>
  </si>
  <si>
    <t>0211162</t>
  </si>
  <si>
    <t>1162</t>
  </si>
  <si>
    <t>0990</t>
  </si>
  <si>
    <t>2282</t>
  </si>
  <si>
    <t>Інші програми та заходи в сфері освіти</t>
  </si>
  <si>
    <t>Виплата грошової винагороди (премії) дітям, які досягли особливих успіхів у навчанні</t>
  </si>
  <si>
    <t>0211040</t>
  </si>
  <si>
    <t>1040</t>
  </si>
  <si>
    <t>Надання загальної середньої освіти загальноосвітніми школами-інтернатами, загальноосвітніми санаторними школами-інтернатами</t>
  </si>
  <si>
    <t>0922</t>
  </si>
  <si>
    <t>Апостолівський районний ліцей-інтернат: багатофункціональний пристрій</t>
  </si>
  <si>
    <t>Апостолівський районний ліцей-інтернат: флеш-накопичувач</t>
  </si>
  <si>
    <t>Зеленодольська загальноосвітня школа І-ІІІ ступенів №1: принтер</t>
  </si>
  <si>
    <t>Зеленодольська загальноосвітня школа І-ІІІ ступенів №1: ноутбук</t>
  </si>
  <si>
    <t>Апостолівський районний ліцей-інтернат: ноутбук</t>
  </si>
  <si>
    <t>Додаток 7</t>
  </si>
  <si>
    <t>Зеленодольська загальноосвітня школа І-ІІІ ступенів №1: матеріали для проведення поточних ремонтів</t>
  </si>
  <si>
    <t>Апостолівський районний ліцей-інтернат: матеріали для проведення поточних ремонтів</t>
  </si>
  <si>
    <t>0216017</t>
  </si>
  <si>
    <t>6017</t>
  </si>
  <si>
    <t>0620</t>
  </si>
  <si>
    <t>Інші діяльність, пов'язана з експлуатацією об'єктів житлово-комунального господарства</t>
  </si>
  <si>
    <t>Дитячий майданчик</t>
  </si>
  <si>
    <t>Апостолівський районний ліцей-інтернат: лави</t>
  </si>
  <si>
    <t>Секретар ради</t>
  </si>
  <si>
    <t>О.М.Ярошенко</t>
  </si>
  <si>
    <t>Мар'янський сільський будинок культури: сценічне жіноче взуття для учасників ансамблю шумових інструментів</t>
  </si>
  <si>
    <t>від 26 вересня 2018 року №825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</si>
</sst>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sz val="10"/>
      <color theme="7" tint="-0.49998474074526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4" fillId="0" borderId="0" xfId="0" applyNumberFormat="1" applyFont="1"/>
    <xf numFmtId="4" fontId="1" fillId="0" borderId="0" xfId="0" applyNumberFormat="1" applyFont="1" applyAlignment="1">
      <alignment horizontal="left" indent="18"/>
    </xf>
    <xf numFmtId="4" fontId="1" fillId="0" borderId="0" xfId="0" applyNumberFormat="1" applyFont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49" fontId="5" fillId="0" borderId="10" xfId="0" quotePrefix="1" applyNumberFormat="1" applyFont="1" applyBorder="1" applyAlignment="1">
      <alignment horizontal="center" vertical="center" wrapText="1"/>
    </xf>
    <xf numFmtId="49" fontId="5" fillId="0" borderId="11" xfId="0" quotePrefix="1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5" xfId="0" quotePrefix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49" fontId="6" fillId="0" borderId="7" xfId="0" quotePrefix="1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8" xfId="0" quotePrefix="1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quotePrefix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9" fontId="5" fillId="0" borderId="5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49" fontId="5" fillId="0" borderId="21" xfId="0" quotePrefix="1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22" xfId="0" quotePrefix="1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49" fontId="5" fillId="0" borderId="14" xfId="0" quotePrefix="1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5" xfId="0" quotePrefix="1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1"/>
  <sheetViews>
    <sheetView tabSelected="1" view="pageBreakPreview" zoomScaleNormal="100" zoomScaleSheetLayoutView="100" workbookViewId="0">
      <selection activeCell="G4" sqref="G4"/>
    </sheetView>
  </sheetViews>
  <sheetFormatPr defaultRowHeight="12.75"/>
  <cols>
    <col min="1" max="1" width="13.28515625" style="1" customWidth="1"/>
    <col min="2" max="2" width="8.7109375" style="1" customWidth="1"/>
    <col min="3" max="3" width="8.42578125" style="1" customWidth="1"/>
    <col min="4" max="4" width="12.140625" style="1" customWidth="1"/>
    <col min="5" max="5" width="43" style="2" customWidth="1"/>
    <col min="6" max="6" width="57.140625" style="2" customWidth="1"/>
    <col min="7" max="8" width="16.85546875" style="2" customWidth="1"/>
    <col min="9" max="9" width="16.5703125" style="3" customWidth="1"/>
    <col min="10" max="17" width="11.5703125" style="2" customWidth="1"/>
    <col min="18" max="18" width="12.7109375" style="2" customWidth="1"/>
    <col min="19" max="16384" width="9.140625" style="2"/>
  </cols>
  <sheetData>
    <row r="1" spans="1:9">
      <c r="G1" s="15" t="s">
        <v>53</v>
      </c>
      <c r="H1" s="14"/>
    </row>
    <row r="2" spans="1:9">
      <c r="G2" s="15" t="s">
        <v>5</v>
      </c>
      <c r="H2" s="14"/>
    </row>
    <row r="3" spans="1:9">
      <c r="G3" s="15" t="s">
        <v>65</v>
      </c>
      <c r="H3" s="3"/>
    </row>
    <row r="6" spans="1:9" s="4" customFormat="1" ht="18.75">
      <c r="A6" s="77" t="s">
        <v>11</v>
      </c>
      <c r="B6" s="77"/>
      <c r="C6" s="77"/>
      <c r="D6" s="77"/>
      <c r="E6" s="77"/>
      <c r="F6" s="77"/>
      <c r="G6" s="77"/>
      <c r="H6" s="77"/>
      <c r="I6" s="77"/>
    </row>
    <row r="7" spans="1:9" s="4" customFormat="1" ht="18.75">
      <c r="A7" s="77" t="s">
        <v>16</v>
      </c>
      <c r="B7" s="77"/>
      <c r="C7" s="77"/>
      <c r="D7" s="77"/>
      <c r="E7" s="77"/>
      <c r="F7" s="77"/>
      <c r="G7" s="77"/>
      <c r="H7" s="77"/>
      <c r="I7" s="77"/>
    </row>
    <row r="8" spans="1:9" ht="13.5" thickBot="1">
      <c r="A8" s="2"/>
    </row>
    <row r="9" spans="1:9" s="5" customFormat="1" ht="89.25" customHeight="1">
      <c r="A9" s="78" t="s">
        <v>0</v>
      </c>
      <c r="B9" s="80" t="s">
        <v>1</v>
      </c>
      <c r="C9" s="80" t="s">
        <v>2</v>
      </c>
      <c r="D9" s="80" t="s">
        <v>12</v>
      </c>
      <c r="E9" s="82" t="s">
        <v>3</v>
      </c>
      <c r="F9" s="82" t="s">
        <v>14</v>
      </c>
      <c r="G9" s="84" t="s">
        <v>6</v>
      </c>
      <c r="H9" s="85"/>
      <c r="I9" s="86"/>
    </row>
    <row r="10" spans="1:9" s="5" customFormat="1" ht="13.5" thickBot="1">
      <c r="A10" s="79"/>
      <c r="B10" s="81"/>
      <c r="C10" s="81"/>
      <c r="D10" s="81"/>
      <c r="E10" s="83"/>
      <c r="F10" s="83"/>
      <c r="G10" s="16" t="s">
        <v>7</v>
      </c>
      <c r="H10" s="16" t="s">
        <v>8</v>
      </c>
      <c r="I10" s="20" t="s">
        <v>9</v>
      </c>
    </row>
    <row r="11" spans="1:9" s="6" customFormat="1" ht="13.5" thickBot="1">
      <c r="A11" s="21" t="s">
        <v>17</v>
      </c>
      <c r="B11" s="22"/>
      <c r="C11" s="22"/>
      <c r="D11" s="22"/>
      <c r="E11" s="23" t="s">
        <v>4</v>
      </c>
      <c r="F11" s="23"/>
      <c r="G11" s="24">
        <f>G12</f>
        <v>389000</v>
      </c>
      <c r="H11" s="24">
        <f t="shared" ref="H11:I11" si="0">H12</f>
        <v>111000</v>
      </c>
      <c r="I11" s="25">
        <f t="shared" si="0"/>
        <v>500000</v>
      </c>
    </row>
    <row r="12" spans="1:9" s="6" customFormat="1" ht="13.5" thickBot="1">
      <c r="A12" s="17" t="s">
        <v>18</v>
      </c>
      <c r="B12" s="17"/>
      <c r="C12" s="17"/>
      <c r="D12" s="17"/>
      <c r="E12" s="18" t="s">
        <v>4</v>
      </c>
      <c r="F12" s="18"/>
      <c r="G12" s="19">
        <f>SUM(G13:G29)</f>
        <v>389000</v>
      </c>
      <c r="H12" s="19">
        <f>SUM(H13:H29)</f>
        <v>111000</v>
      </c>
      <c r="I12" s="19">
        <f>SUM(I13:I29)</f>
        <v>500000</v>
      </c>
    </row>
    <row r="13" spans="1:9" s="32" customFormat="1" ht="26.25" thickBot="1">
      <c r="A13" s="26" t="s">
        <v>19</v>
      </c>
      <c r="B13" s="27" t="s">
        <v>20</v>
      </c>
      <c r="C13" s="27" t="s">
        <v>21</v>
      </c>
      <c r="D13" s="28" t="s">
        <v>15</v>
      </c>
      <c r="E13" s="28" t="s">
        <v>22</v>
      </c>
      <c r="F13" s="29" t="s">
        <v>13</v>
      </c>
      <c r="G13" s="30">
        <f>0+300000</f>
        <v>300000</v>
      </c>
      <c r="H13" s="30"/>
      <c r="I13" s="31">
        <f>G13+H13</f>
        <v>300000</v>
      </c>
    </row>
    <row r="14" spans="1:9" s="39" customFormat="1" ht="38.25">
      <c r="A14" s="33" t="s">
        <v>23</v>
      </c>
      <c r="B14" s="34" t="s">
        <v>24</v>
      </c>
      <c r="C14" s="35" t="s">
        <v>25</v>
      </c>
      <c r="D14" s="34" t="s">
        <v>26</v>
      </c>
      <c r="E14" s="34" t="s">
        <v>27</v>
      </c>
      <c r="F14" s="36" t="s">
        <v>33</v>
      </c>
      <c r="G14" s="37">
        <v>2500</v>
      </c>
      <c r="H14" s="37"/>
      <c r="I14" s="38">
        <f t="shared" ref="I14:I16" si="1">G14+H14</f>
        <v>2500</v>
      </c>
    </row>
    <row r="15" spans="1:9" s="39" customFormat="1" ht="38.25">
      <c r="A15" s="40" t="s">
        <v>23</v>
      </c>
      <c r="B15" s="41" t="s">
        <v>24</v>
      </c>
      <c r="C15" s="42" t="s">
        <v>25</v>
      </c>
      <c r="D15" s="41" t="s">
        <v>28</v>
      </c>
      <c r="E15" s="41" t="s">
        <v>27</v>
      </c>
      <c r="F15" s="43" t="s">
        <v>34</v>
      </c>
      <c r="G15" s="44"/>
      <c r="H15" s="44">
        <f>12000-150</f>
        <v>11850</v>
      </c>
      <c r="I15" s="45">
        <f t="shared" si="1"/>
        <v>11850</v>
      </c>
    </row>
    <row r="16" spans="1:9" s="39" customFormat="1" ht="64.5" thickBot="1">
      <c r="A16" s="46" t="s">
        <v>29</v>
      </c>
      <c r="B16" s="47" t="s">
        <v>30</v>
      </c>
      <c r="C16" s="48" t="s">
        <v>31</v>
      </c>
      <c r="D16" s="47" t="s">
        <v>28</v>
      </c>
      <c r="E16" s="47" t="s">
        <v>32</v>
      </c>
      <c r="F16" s="49" t="s">
        <v>35</v>
      </c>
      <c r="G16" s="50"/>
      <c r="H16" s="50">
        <f>10000-315.6</f>
        <v>9684.4</v>
      </c>
      <c r="I16" s="51">
        <f t="shared" si="1"/>
        <v>9684.4</v>
      </c>
    </row>
    <row r="17" spans="1:10" s="32" customFormat="1" ht="38.25">
      <c r="A17" s="52" t="s">
        <v>23</v>
      </c>
      <c r="B17" s="53" t="s">
        <v>24</v>
      </c>
      <c r="C17" s="54" t="s">
        <v>25</v>
      </c>
      <c r="D17" s="53" t="s">
        <v>28</v>
      </c>
      <c r="E17" s="53" t="s">
        <v>27</v>
      </c>
      <c r="F17" s="55" t="s">
        <v>36</v>
      </c>
      <c r="G17" s="56"/>
      <c r="H17" s="56">
        <v>14500</v>
      </c>
      <c r="I17" s="57">
        <f t="shared" ref="I17" si="2">G17+H17</f>
        <v>14500</v>
      </c>
    </row>
    <row r="18" spans="1:10" s="32" customFormat="1" ht="39.75" customHeight="1">
      <c r="A18" s="58" t="s">
        <v>23</v>
      </c>
      <c r="B18" s="59" t="s">
        <v>24</v>
      </c>
      <c r="C18" s="60" t="s">
        <v>25</v>
      </c>
      <c r="D18" s="59" t="s">
        <v>26</v>
      </c>
      <c r="E18" s="59" t="s">
        <v>27</v>
      </c>
      <c r="F18" s="61" t="s">
        <v>37</v>
      </c>
      <c r="G18" s="62">
        <v>700</v>
      </c>
      <c r="H18" s="62"/>
      <c r="I18" s="63">
        <f t="shared" ref="I18:I27" si="3">G18+H18</f>
        <v>700</v>
      </c>
    </row>
    <row r="19" spans="1:10" s="32" customFormat="1" ht="39.75" customHeight="1">
      <c r="A19" s="58" t="s">
        <v>38</v>
      </c>
      <c r="B19" s="59" t="s">
        <v>39</v>
      </c>
      <c r="C19" s="60" t="s">
        <v>40</v>
      </c>
      <c r="D19" s="59" t="s">
        <v>41</v>
      </c>
      <c r="E19" s="59" t="s">
        <v>42</v>
      </c>
      <c r="F19" s="61" t="s">
        <v>43</v>
      </c>
      <c r="G19" s="62">
        <v>6000</v>
      </c>
      <c r="H19" s="62"/>
      <c r="I19" s="63">
        <f t="shared" si="3"/>
        <v>6000</v>
      </c>
    </row>
    <row r="20" spans="1:10" s="32" customFormat="1" ht="51">
      <c r="A20" s="58" t="s">
        <v>44</v>
      </c>
      <c r="B20" s="59" t="s">
        <v>45</v>
      </c>
      <c r="C20" s="60" t="s">
        <v>47</v>
      </c>
      <c r="D20" s="59" t="s">
        <v>26</v>
      </c>
      <c r="E20" s="59" t="s">
        <v>46</v>
      </c>
      <c r="F20" s="61" t="s">
        <v>48</v>
      </c>
      <c r="G20" s="62">
        <v>5300</v>
      </c>
      <c r="H20" s="62"/>
      <c r="I20" s="63">
        <f t="shared" si="3"/>
        <v>5300</v>
      </c>
    </row>
    <row r="21" spans="1:10" s="32" customFormat="1" ht="51">
      <c r="A21" s="58" t="s">
        <v>44</v>
      </c>
      <c r="B21" s="59" t="s">
        <v>45</v>
      </c>
      <c r="C21" s="60" t="s">
        <v>47</v>
      </c>
      <c r="D21" s="59" t="s">
        <v>26</v>
      </c>
      <c r="E21" s="59" t="s">
        <v>46</v>
      </c>
      <c r="F21" s="61" t="s">
        <v>49</v>
      </c>
      <c r="G21" s="62">
        <v>280</v>
      </c>
      <c r="H21" s="62"/>
      <c r="I21" s="63">
        <f t="shared" si="3"/>
        <v>280</v>
      </c>
    </row>
    <row r="22" spans="1:10" s="32" customFormat="1" ht="51">
      <c r="A22" s="58" t="s">
        <v>44</v>
      </c>
      <c r="B22" s="59" t="s">
        <v>45</v>
      </c>
      <c r="C22" s="60" t="s">
        <v>47</v>
      </c>
      <c r="D22" s="59" t="s">
        <v>28</v>
      </c>
      <c r="E22" s="59" t="s">
        <v>46</v>
      </c>
      <c r="F22" s="61" t="s">
        <v>52</v>
      </c>
      <c r="G22" s="62"/>
      <c r="H22" s="62">
        <f>6500-260</f>
        <v>6240</v>
      </c>
      <c r="I22" s="63">
        <f>G22+H22</f>
        <v>6240</v>
      </c>
    </row>
    <row r="23" spans="1:10" s="32" customFormat="1" ht="63.75">
      <c r="A23" s="58" t="s">
        <v>29</v>
      </c>
      <c r="B23" s="59" t="s">
        <v>30</v>
      </c>
      <c r="C23" s="60" t="s">
        <v>31</v>
      </c>
      <c r="D23" s="59" t="s">
        <v>26</v>
      </c>
      <c r="E23" s="59" t="s">
        <v>32</v>
      </c>
      <c r="F23" s="61" t="s">
        <v>50</v>
      </c>
      <c r="G23" s="62">
        <v>5000</v>
      </c>
      <c r="H23" s="62"/>
      <c r="I23" s="63">
        <f t="shared" si="3"/>
        <v>5000</v>
      </c>
    </row>
    <row r="24" spans="1:10" s="32" customFormat="1" ht="64.5" thickBot="1">
      <c r="A24" s="64" t="s">
        <v>29</v>
      </c>
      <c r="B24" s="65" t="s">
        <v>30</v>
      </c>
      <c r="C24" s="66" t="s">
        <v>31</v>
      </c>
      <c r="D24" s="65" t="s">
        <v>28</v>
      </c>
      <c r="E24" s="65" t="s">
        <v>32</v>
      </c>
      <c r="F24" s="67" t="s">
        <v>51</v>
      </c>
      <c r="G24" s="68"/>
      <c r="H24" s="68">
        <f>15000-1607.46</f>
        <v>13392.54</v>
      </c>
      <c r="I24" s="69">
        <f t="shared" ref="I24" si="4">G24+H24</f>
        <v>13392.54</v>
      </c>
    </row>
    <row r="25" spans="1:10" s="32" customFormat="1" ht="63.75">
      <c r="A25" s="70" t="s">
        <v>29</v>
      </c>
      <c r="B25" s="71" t="s">
        <v>30</v>
      </c>
      <c r="C25" s="72" t="s">
        <v>31</v>
      </c>
      <c r="D25" s="71" t="s">
        <v>26</v>
      </c>
      <c r="E25" s="71" t="s">
        <v>32</v>
      </c>
      <c r="F25" s="73" t="s">
        <v>54</v>
      </c>
      <c r="G25" s="56">
        <v>35000</v>
      </c>
      <c r="H25" s="56"/>
      <c r="I25" s="57">
        <f t="shared" si="3"/>
        <v>35000</v>
      </c>
    </row>
    <row r="26" spans="1:10" s="32" customFormat="1" ht="51.75" thickBot="1">
      <c r="A26" s="64" t="s">
        <v>44</v>
      </c>
      <c r="B26" s="65" t="s">
        <v>45</v>
      </c>
      <c r="C26" s="66" t="s">
        <v>47</v>
      </c>
      <c r="D26" s="65" t="s">
        <v>26</v>
      </c>
      <c r="E26" s="65" t="s">
        <v>46</v>
      </c>
      <c r="F26" s="67" t="s">
        <v>55</v>
      </c>
      <c r="G26" s="68">
        <v>18280</v>
      </c>
      <c r="H26" s="68"/>
      <c r="I26" s="69">
        <f t="shared" si="3"/>
        <v>18280</v>
      </c>
    </row>
    <row r="27" spans="1:10" s="32" customFormat="1" ht="26.25" thickBot="1">
      <c r="A27" s="70" t="s">
        <v>56</v>
      </c>
      <c r="B27" s="71" t="s">
        <v>57</v>
      </c>
      <c r="C27" s="72" t="s">
        <v>58</v>
      </c>
      <c r="D27" s="71" t="s">
        <v>28</v>
      </c>
      <c r="E27" s="71" t="s">
        <v>59</v>
      </c>
      <c r="F27" s="73" t="s">
        <v>60</v>
      </c>
      <c r="G27" s="74"/>
      <c r="H27" s="74">
        <f>53000-1792</f>
        <v>51208</v>
      </c>
      <c r="I27" s="75">
        <f t="shared" si="3"/>
        <v>51208</v>
      </c>
    </row>
    <row r="28" spans="1:10" s="5" customFormat="1" ht="51.75" thickBot="1">
      <c r="A28" s="26" t="s">
        <v>44</v>
      </c>
      <c r="B28" s="28" t="s">
        <v>45</v>
      </c>
      <c r="C28" s="27" t="s">
        <v>47</v>
      </c>
      <c r="D28" s="28" t="s">
        <v>26</v>
      </c>
      <c r="E28" s="28" t="s">
        <v>46</v>
      </c>
      <c r="F28" s="29" t="s">
        <v>61</v>
      </c>
      <c r="G28" s="30">
        <f>500000-300000-2500-12000-10000-14500-700-6000-5300-280-6500-5000-15000-35000-18280-53000</f>
        <v>15940</v>
      </c>
      <c r="H28" s="30"/>
      <c r="I28" s="31">
        <f t="shared" ref="I28" si="5">G28+H28</f>
        <v>15940</v>
      </c>
    </row>
    <row r="29" spans="1:10" s="5" customFormat="1" ht="39" thickBot="1">
      <c r="A29" s="26" t="s">
        <v>23</v>
      </c>
      <c r="B29" s="28" t="s">
        <v>24</v>
      </c>
      <c r="C29" s="27" t="s">
        <v>25</v>
      </c>
      <c r="D29" s="28" t="s">
        <v>28</v>
      </c>
      <c r="E29" s="28" t="s">
        <v>27</v>
      </c>
      <c r="F29" s="29" t="s">
        <v>64</v>
      </c>
      <c r="G29" s="30"/>
      <c r="H29" s="30">
        <v>4125.0600000000004</v>
      </c>
      <c r="I29" s="31">
        <f>G29+H29</f>
        <v>4125.0600000000004</v>
      </c>
    </row>
    <row r="30" spans="1:10" s="6" customFormat="1" ht="13.5" thickBot="1">
      <c r="A30" s="21"/>
      <c r="B30" s="22"/>
      <c r="C30" s="22"/>
      <c r="D30" s="22"/>
      <c r="E30" s="23" t="s">
        <v>10</v>
      </c>
      <c r="F30" s="23"/>
      <c r="G30" s="24">
        <f>G11</f>
        <v>389000</v>
      </c>
      <c r="H30" s="24">
        <f t="shared" ref="H30:I30" si="6">H11</f>
        <v>111000</v>
      </c>
      <c r="I30" s="25">
        <f t="shared" si="6"/>
        <v>500000</v>
      </c>
      <c r="J30" s="76">
        <f>500000-I30</f>
        <v>0</v>
      </c>
    </row>
    <row r="31" spans="1:10" s="5" customFormat="1">
      <c r="A31" s="7"/>
      <c r="B31" s="7"/>
      <c r="C31" s="7"/>
      <c r="D31" s="7"/>
      <c r="I31" s="8"/>
    </row>
    <row r="32" spans="1:10" s="5" customFormat="1">
      <c r="A32" s="7"/>
      <c r="B32" s="7"/>
      <c r="C32" s="7"/>
      <c r="D32" s="7"/>
      <c r="I32" s="8"/>
    </row>
    <row r="33" spans="1:12" s="5" customFormat="1">
      <c r="A33" s="7"/>
      <c r="B33" s="7"/>
      <c r="C33" s="10" t="s">
        <v>62</v>
      </c>
      <c r="D33" s="10"/>
      <c r="E33" s="8"/>
      <c r="F33" s="8"/>
      <c r="G33" s="11" t="s">
        <v>63</v>
      </c>
      <c r="H33" s="8"/>
      <c r="I33" s="8"/>
      <c r="J33" s="9"/>
      <c r="K33" s="9"/>
      <c r="L33" s="9"/>
    </row>
    <row r="34" spans="1:12" s="5" customFormat="1">
      <c r="A34" s="7"/>
      <c r="B34" s="7"/>
      <c r="C34" s="7"/>
      <c r="D34" s="7"/>
      <c r="E34" s="8"/>
      <c r="F34" s="8"/>
      <c r="H34" s="8"/>
      <c r="I34" s="8"/>
      <c r="J34" s="9"/>
      <c r="K34" s="9"/>
      <c r="L34" s="9"/>
    </row>
    <row r="35" spans="1:12" s="5" customFormat="1">
      <c r="A35" s="7"/>
      <c r="C35" s="10"/>
      <c r="D35" s="10"/>
      <c r="E35" s="2"/>
      <c r="F35" s="2"/>
      <c r="G35" s="2"/>
      <c r="H35" s="2"/>
      <c r="J35" s="9"/>
      <c r="K35" s="9"/>
      <c r="L35" s="9"/>
    </row>
    <row r="36" spans="1:12" s="5" customFormat="1">
      <c r="A36" s="7"/>
      <c r="B36" s="7"/>
      <c r="C36" s="7"/>
      <c r="D36" s="7"/>
      <c r="E36" s="8"/>
      <c r="F36" s="8"/>
      <c r="G36" s="8"/>
      <c r="H36" s="8"/>
      <c r="I36" s="8"/>
      <c r="J36" s="9"/>
      <c r="K36" s="9"/>
      <c r="L36" s="9"/>
    </row>
    <row r="37" spans="1:12" s="5" customFormat="1">
      <c r="A37" s="7"/>
      <c r="B37" s="7"/>
      <c r="C37" s="7"/>
      <c r="D37" s="7"/>
      <c r="E37" s="8"/>
      <c r="F37" s="8"/>
      <c r="G37" s="8"/>
      <c r="H37" s="8"/>
      <c r="I37" s="8"/>
      <c r="J37" s="9"/>
      <c r="K37" s="9"/>
      <c r="L37" s="9"/>
    </row>
    <row r="38" spans="1:12" s="5" customFormat="1">
      <c r="A38" s="7"/>
      <c r="B38" s="7"/>
      <c r="C38" s="7"/>
      <c r="D38" s="7"/>
      <c r="E38" s="8"/>
      <c r="F38" s="8"/>
      <c r="G38" s="8"/>
      <c r="H38" s="8"/>
      <c r="I38" s="8"/>
      <c r="J38" s="9"/>
      <c r="K38" s="9"/>
      <c r="L38" s="9"/>
    </row>
    <row r="39" spans="1:12">
      <c r="E39" s="3"/>
      <c r="F39" s="3"/>
      <c r="G39" s="3"/>
      <c r="H39" s="3"/>
      <c r="J39" s="12"/>
      <c r="K39" s="12"/>
      <c r="L39" s="12"/>
    </row>
    <row r="40" spans="1:12">
      <c r="E40" s="3"/>
      <c r="F40" s="3"/>
      <c r="G40" s="3"/>
      <c r="H40" s="3"/>
      <c r="J40" s="12"/>
      <c r="K40" s="12"/>
      <c r="L40" s="12"/>
    </row>
    <row r="41" spans="1:12">
      <c r="E41" s="3"/>
      <c r="F41" s="3"/>
      <c r="G41" s="3"/>
      <c r="H41" s="3"/>
      <c r="J41" s="12"/>
      <c r="K41" s="12"/>
      <c r="L41" s="12"/>
    </row>
    <row r="42" spans="1:12">
      <c r="E42" s="3"/>
      <c r="F42" s="3"/>
      <c r="G42" s="3"/>
      <c r="H42" s="3"/>
      <c r="J42" s="12"/>
      <c r="K42" s="12"/>
      <c r="L42" s="12"/>
    </row>
    <row r="43" spans="1:12">
      <c r="E43" s="12"/>
      <c r="F43" s="12"/>
      <c r="G43" s="12"/>
      <c r="H43" s="12"/>
      <c r="J43" s="12"/>
      <c r="K43" s="12"/>
      <c r="L43" s="12"/>
    </row>
    <row r="44" spans="1:12">
      <c r="E44" s="12"/>
      <c r="F44" s="12"/>
      <c r="G44" s="12"/>
      <c r="H44" s="12"/>
      <c r="J44" s="12"/>
      <c r="K44" s="12"/>
      <c r="L44" s="12"/>
    </row>
    <row r="45" spans="1:12">
      <c r="E45" s="12"/>
      <c r="F45" s="12"/>
      <c r="G45" s="12"/>
      <c r="H45" s="12"/>
      <c r="J45" s="12"/>
      <c r="K45" s="12"/>
      <c r="L45" s="12"/>
    </row>
    <row r="46" spans="1:12">
      <c r="E46" s="12"/>
      <c r="F46" s="12"/>
      <c r="G46" s="12"/>
      <c r="H46" s="12"/>
      <c r="J46" s="12"/>
      <c r="K46" s="12"/>
      <c r="L46" s="12"/>
    </row>
    <row r="47" spans="1:12">
      <c r="E47" s="12"/>
      <c r="F47" s="12"/>
      <c r="G47" s="12"/>
      <c r="H47" s="12"/>
      <c r="J47" s="12"/>
      <c r="K47" s="12"/>
      <c r="L47" s="12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</sheetData>
  <mergeCells count="9">
    <mergeCell ref="A6:I6"/>
    <mergeCell ref="A7:I7"/>
    <mergeCell ref="A9:A10"/>
    <mergeCell ref="B9:B10"/>
    <mergeCell ref="C9:C10"/>
    <mergeCell ref="E9:E10"/>
    <mergeCell ref="F9:F10"/>
    <mergeCell ref="G9:I9"/>
    <mergeCell ref="D9:D10"/>
  </mergeCells>
  <pageMargins left="0.19685039370078741" right="0.19685039370078741" top="1.1811023622047245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2018-08-13T13:21:46Z</cp:lastPrinted>
  <dcterms:created xsi:type="dcterms:W3CDTF">2016-12-09T10:02:38Z</dcterms:created>
  <dcterms:modified xsi:type="dcterms:W3CDTF">2018-09-26T09:49:47Z</dcterms:modified>
</cp:coreProperties>
</file>