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definedNames>
    <definedName name="_xlnm.Print_Titles" localSheetId="0">Лист1!$9:$9</definedName>
    <definedName name="_xlnm.Print_Area" localSheetId="0">Лист1!$A$1:$H$62</definedName>
  </definedNames>
  <calcPr calcId="125725"/>
</workbook>
</file>

<file path=xl/calcChain.xml><?xml version="1.0" encoding="utf-8"?>
<calcChain xmlns="http://schemas.openxmlformats.org/spreadsheetml/2006/main">
  <c r="H11" i="1"/>
  <c r="G11"/>
  <c r="F11"/>
  <c r="F24"/>
  <c r="F28"/>
  <c r="F34"/>
  <c r="H20"/>
  <c r="H19"/>
  <c r="H17"/>
  <c r="H15"/>
  <c r="H53"/>
  <c r="H56"/>
  <c r="H48" l="1"/>
  <c r="H45"/>
  <c r="H33"/>
  <c r="G10" l="1"/>
  <c r="G57" s="1"/>
  <c r="G64" s="1"/>
  <c r="F10"/>
  <c r="F57" s="1"/>
  <c r="F64" s="1"/>
  <c r="H52"/>
  <c r="F42"/>
  <c r="H37"/>
  <c r="H29"/>
  <c r="H16"/>
  <c r="H18"/>
  <c r="H21"/>
  <c r="H14"/>
  <c r="H13"/>
  <c r="H51"/>
  <c r="H32"/>
  <c r="H55"/>
  <c r="H47"/>
  <c r="H50"/>
  <c r="H54"/>
  <c r="H46"/>
  <c r="H43"/>
  <c r="H26"/>
  <c r="H36"/>
  <c r="H22"/>
  <c r="H23"/>
  <c r="H24"/>
  <c r="H25"/>
  <c r="H27"/>
  <c r="H28"/>
  <c r="H30"/>
  <c r="H31"/>
  <c r="H34"/>
  <c r="H35"/>
  <c r="H38"/>
  <c r="H39"/>
  <c r="H40"/>
  <c r="H41"/>
  <c r="H42"/>
  <c r="H44"/>
  <c r="H49"/>
  <c r="H12"/>
  <c r="H10" l="1"/>
  <c r="H57" s="1"/>
  <c r="H64" s="1"/>
</calcChain>
</file>

<file path=xl/sharedStrings.xml><?xml version="1.0" encoding="utf-8"?>
<sst xmlns="http://schemas.openxmlformats.org/spreadsheetml/2006/main" count="221" uniqueCount="170">
  <si>
    <t>Секретар міської ради</t>
  </si>
  <si>
    <t>О.М.Ярошенко</t>
  </si>
  <si>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</si>
  <si>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</si>
  <si>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</si>
  <si>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</si>
  <si>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грн.</t>
  </si>
  <si>
    <t>0300000</t>
  </si>
  <si>
    <t>0310000</t>
  </si>
  <si>
    <t>0310170</t>
  </si>
  <si>
    <t>0111</t>
  </si>
  <si>
    <t>Всього</t>
  </si>
  <si>
    <t>Виконавчий комітет Зеленодольської міської ради</t>
  </si>
  <si>
    <t>Додаток №6</t>
  </si>
  <si>
    <t>Найменування місцевої програми</t>
  </si>
  <si>
    <t>Загальний фонд</t>
  </si>
  <si>
    <t>Спеціальний фонд</t>
  </si>
  <si>
    <t>Разом загальний та спеціальний фонди</t>
  </si>
  <si>
    <t>Перелік місцевих програм, які фінансуватимуться за рахунок коштів міського бюджету у 2017 році</t>
  </si>
  <si>
    <t>0311170</t>
  </si>
  <si>
    <t>0990</t>
  </si>
  <si>
    <t>0311230</t>
  </si>
  <si>
    <t>0313400</t>
  </si>
  <si>
    <t>1090</t>
  </si>
  <si>
    <t>Інші видатки на соціальний захист населення</t>
  </si>
  <si>
    <t>0313160</t>
  </si>
  <si>
    <t>1040</t>
  </si>
  <si>
    <t>0313202</t>
  </si>
  <si>
    <t>1030</t>
  </si>
  <si>
    <t>Фінансова підтримка громадських організацій інвалідів і ветеранів</t>
  </si>
  <si>
    <t>0620</t>
  </si>
  <si>
    <t>0316060</t>
  </si>
  <si>
    <t>0316130</t>
  </si>
  <si>
    <t>Благоустрій міст, сіл, селищ</t>
  </si>
  <si>
    <t>0314200</t>
  </si>
  <si>
    <t>0829</t>
  </si>
  <si>
    <t>Інші культурно-освітні заклади та заходи</t>
  </si>
  <si>
    <t>0456</t>
  </si>
  <si>
    <t>0316650</t>
  </si>
  <si>
    <t>0319110</t>
  </si>
  <si>
    <t>0511</t>
  </si>
  <si>
    <t>Охорона та раціональне використання природних ресурсів</t>
  </si>
  <si>
    <t>0921</t>
  </si>
  <si>
    <t>0922</t>
  </si>
  <si>
    <t>0910</t>
  </si>
  <si>
    <t>0311010</t>
  </si>
  <si>
    <t>0311020</t>
  </si>
  <si>
    <t>0311040</t>
  </si>
  <si>
    <t>0726</t>
  </si>
  <si>
    <t>0315023</t>
  </si>
  <si>
    <t>0810</t>
  </si>
  <si>
    <t>0320</t>
  </si>
  <si>
    <t>0317840</t>
  </si>
  <si>
    <t>0319120</t>
  </si>
  <si>
    <t>0512</t>
  </si>
  <si>
    <t>Утилізація відходів</t>
  </si>
  <si>
    <t>Методичне забезпечення діяльності навчальних закладів та інші заходи в галузі освіти</t>
  </si>
  <si>
    <t>Надання допомоги дітям-сиротам та дітям, позбавленим батьківського піклування, яким виповнюється 18 років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</si>
  <si>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</si>
  <si>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0313200</t>
  </si>
  <si>
    <t>3200</t>
  </si>
  <si>
    <t>Соціальний захист ветеранів війни і праці</t>
  </si>
  <si>
    <t>0170</t>
  </si>
  <si>
    <t>1170</t>
  </si>
  <si>
    <t>1230</t>
  </si>
  <si>
    <t>3400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</si>
  <si>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</si>
  <si>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Утримання та розвиток інфраструктури доріг</t>
  </si>
  <si>
    <t>Дошкільна освiта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</si>
  <si>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</si>
  <si>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</si>
  <si>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Первинна медична допомога населенню</t>
  </si>
  <si>
    <t>0315020</t>
  </si>
  <si>
    <t>Фінансова підтримка дитячо-юнацьких спортивних шкіл фізкультурно-спортивних товариств</t>
  </si>
  <si>
    <t>Організація рятування на водах</t>
  </si>
  <si>
    <t>3160</t>
  </si>
  <si>
    <t>3202</t>
  </si>
  <si>
    <t>6060</t>
  </si>
  <si>
    <t>6130</t>
  </si>
  <si>
    <t>4200</t>
  </si>
  <si>
    <t>6650</t>
  </si>
  <si>
    <t>9110</t>
  </si>
  <si>
    <t>9120</t>
  </si>
  <si>
    <t>1010</t>
  </si>
  <si>
    <t>1020</t>
  </si>
  <si>
    <t>7840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</si>
  <si>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 </t>
  </si>
  <si>
    <t>Програма розвитку освіти в Зеленодольській об’єднаній територіальній громаді на 2016 – 2021 роки (зі змінами) (№346 від 20.12.2016)</t>
  </si>
  <si>
    <t>Програма матеріальної допомоги  населенню Зеленодольської об єднаної територіальної громади на 2017 рік (№346 від 20.12.2016)</t>
  </si>
  <si>
    <t>Програма оздоровлення і відпочинку дітей на 2017 рік (№346 від 20.12.2016)</t>
  </si>
  <si>
    <t>Програма фінансової підтримки Зеленодольської громадської організації пенсіонерів "Ветеран" на 2017 рік (№346 від 20.12.2016)</t>
  </si>
  <si>
    <t>Програма святкування Дня міста та сільських населених пунктів на 2017 рік (№346 від 20.12.2016)</t>
  </si>
  <si>
    <t>Програма безкоштовного харчування дітей в навчальних закладах Зеленодольської обєднаної територіальної громади на 2017 рік (№346 від 20.12.2016)</t>
  </si>
  <si>
    <t>Програма забезпечення профілактики ВІЛ - інфекцій, пікування, догляду та підтримки ВІЛ-інфікованих і хворих на СНІД на 2017 рік (№346 від 20.12.2016)</t>
  </si>
  <si>
    <t>Програма забезпечення інвалідів і дітей-інвалідів технічними та іншими засобами на 2017 рік (№346 від 20.12.2016)</t>
  </si>
  <si>
    <t>Програма з розвитку фізичної культури і спорту на 2017 рік (№346 від 20.12.2016)</t>
  </si>
  <si>
    <t>Програма заходів з організації рятування на водах на 2017 рік (№346 від 20.12.2016)</t>
  </si>
  <si>
    <t>0317470</t>
  </si>
  <si>
    <t>7470</t>
  </si>
  <si>
    <t>0490</t>
  </si>
  <si>
    <t>Внески до статутного капіталу суб'єктів господарювання</t>
  </si>
  <si>
    <t>0318600</t>
  </si>
  <si>
    <t>8600</t>
  </si>
  <si>
    <t>0133</t>
  </si>
  <si>
    <t>Інші видатки</t>
  </si>
  <si>
    <t>0318370</t>
  </si>
  <si>
    <t>8370</t>
  </si>
  <si>
    <t>0180</t>
  </si>
  <si>
    <t>Інші субвенції (субвенція з міського бюджету до районного бюджету на забезпечення пільгового проїзду населення Зеленодольської об'єднаної територіальної громади автомобільним транспортом)</t>
  </si>
  <si>
    <t>Дошкільна освіта</t>
  </si>
  <si>
    <t>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</si>
  <si>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0312180</t>
  </si>
  <si>
    <t>2180</t>
  </si>
  <si>
    <t>0314090</t>
  </si>
  <si>
    <t>4090</t>
  </si>
  <si>
    <t>0828</t>
  </si>
  <si>
    <t>Палаци і будинки культури, клуби та інші заклади клубного типу</t>
  </si>
  <si>
    <t>0316310</t>
  </si>
  <si>
    <t>6310</t>
  </si>
  <si>
    <t>Реалізація заходів щодо інвестиційного розвитку території</t>
  </si>
  <si>
    <t>0316120</t>
  </si>
  <si>
    <t>6120</t>
  </si>
  <si>
    <t>Забезпечення збору та вивезення сміття і відходів, надійної те безперебійної експлуатації каналізаційних систем</t>
  </si>
  <si>
    <t>Програма щодо видатків на проведення робіт, пов'язаних із ремонтом та утриманням доріг  Зеленодольської об'єднаної територіальної громади на 2017 рік (зі змінами) (№346 від 20.12.2016)</t>
  </si>
  <si>
    <t>0319140</t>
  </si>
  <si>
    <t>9140</t>
  </si>
  <si>
    <t>0540</t>
  </si>
  <si>
    <t>Екологічна програма використання коштів фонду охорони навколишнього природного середовища Зеленодольської міської ради на 2017 рік (зі змінами) (№346 від 20.12.2016)</t>
  </si>
  <si>
    <t>Інші діяльність у сфері охорони навколишнього природного середовища</t>
  </si>
  <si>
    <t>5032</t>
  </si>
  <si>
    <t>5030</t>
  </si>
  <si>
    <t>Розвиток дитячо-юнацького та резервного спорту</t>
  </si>
  <si>
    <t>Субвенція з місцевого бюджету державному бюджету на виконання програм соціально-економічного та культурного розвитку (на виконання Програми забезпечення  захисту населення Зеленодольської міської об'єднаної територіальної громади від злочинних та протиправних проявів)</t>
  </si>
  <si>
    <t>Субвенція з місцевого бюджету державному бюджету на виконання програм соціально-економічного та культурного розвитку (на виконання Програми безоплатної правової допомоги населенню Зеленодольської міської об'єднаної територіальної громади на 2017 рік)</t>
  </si>
  <si>
    <t>Субвенція з місцевого бюджету державному бюджету на виконання програм соціально-економічного та культурного розвитку (на виконанняПрограми захисту населення і територій від надзвичайних ситуацій техногенного та природного характеру, забезпечення пожежної безпеки Зеленодольської міської об'єднаної територіальної громади на 2016-2020 роки)</t>
  </si>
  <si>
    <r>
      <t xml:space="preserve">Програма  економічного і соціального розвитку Зеленодольської об єднаної територіальної громади на 2017 рік </t>
    </r>
    <r>
      <rPr>
        <i/>
        <sz val="10"/>
        <rFont val="Calibri"/>
        <family val="2"/>
        <charset val="204"/>
        <scheme val="minor"/>
      </rPr>
      <t>(зі змінами)</t>
    </r>
    <r>
      <rPr>
        <sz val="10"/>
        <rFont val="Calibri"/>
        <family val="2"/>
        <charset val="204"/>
        <scheme val="minor"/>
      </rPr>
      <t xml:space="preserve"> (№346 від 20.12.2016)</t>
    </r>
  </si>
  <si>
    <t>Програма відзначення 73-ї річниці визволення с.Велика Костромка від нацистських окупантів (№381 від 22.02.2017)</t>
  </si>
  <si>
    <t>Програма здійснення внесків до статутного капіталу комунального підприємства "Зеленодольський міський водоканал" (№381 від 22.02.2017)</t>
  </si>
  <si>
    <t>Програма розвитку системи забезпечення захисту населення Зеленодольської міської об'єднаної територіальної громади від злочинних та протиправних проявів (№381 від 22.02.2017)</t>
  </si>
  <si>
    <t>Програма безоплатної правової допомоги населенню Зеленодольської міської об'єднаної територіальної громади (№381 від 22.02.2017)</t>
  </si>
  <si>
    <t>Програма захисту населення і територій від надзвичайних ситуацій техногенного та природного характеру, забезпечення пожежної безпеки Зеленодольської міської об'єднаної територіальної громади на 2016-2020 роки (№381 від 22.02.2017)</t>
  </si>
  <si>
    <t>Програма впровадження та забезпечення працездатності систем відеоспостереження у м.Зеленодольськ (№381 від 22.02.2017)</t>
  </si>
  <si>
    <t>Програма забезпечення пільгового проїзду населення Зеленодольської міської об'єднаної територіальної громади (№381 від 22.02.2017)</t>
  </si>
  <si>
    <t>Програма розвитку житлово- комунального господарства та благоустрою Зеленодольської об'єднаної територіальної громади на 2017 рік (№346 від 20.12.2016)</t>
  </si>
  <si>
    <t>Програма енергозбереження в Зеленодольській міській об'єднаній територіальній громаді на 2017-2020 роки (№380 від 22.02.2017)</t>
  </si>
  <si>
    <t>Програма святкування Міжнародного жіночого дня ( № 381 від 22.07.2017)</t>
  </si>
  <si>
    <t>до рішення міської ради</t>
  </si>
  <si>
    <t>від 24 березня 2017 року №405</t>
  </si>
  <si>
    <t>0317310</t>
  </si>
  <si>
    <t>7310</t>
  </si>
  <si>
    <t>0421</t>
  </si>
  <si>
    <t>Проведення заходів із землеустрою</t>
  </si>
  <si>
    <t>Програма здійснення внесків до статутного капіталу комунального підприємства "Ринок" (№404 від 24.03.2017)</t>
  </si>
  <si>
    <t>Програма проведення заходів із землеустрою (№404 від 24.03.2017)</t>
  </si>
  <si>
    <t>0318802</t>
  </si>
  <si>
    <t>0318803</t>
  </si>
  <si>
    <t>8802</t>
  </si>
  <si>
    <t>8803</t>
  </si>
  <si>
    <t>Програма виплати компенсації компенсації фізичним особам, які надають соціальні послуги (№404 від 24.03.2017)</t>
  </si>
  <si>
    <t>Субвенція з місцевого бюджету державному бюджету на виконання програм соціально-економічного та культурного розвитку (на виконання Програми сприяння діяльності Державної фіскальної служби України)</t>
  </si>
  <si>
    <t>Програма сприяння діяльності Державної фіскальної служби України (№404 від 24.03.2017)</t>
  </si>
  <si>
    <t>Надання загальної середньої освіти загальноосвітніми школами-інтернатами, загальноосвітніми санаторними школами-інтернатами</t>
  </si>
  <si>
    <t>0314060</t>
  </si>
  <si>
    <t>4060</t>
  </si>
  <si>
    <t>0824</t>
  </si>
  <si>
    <t>Бібліотеки</t>
  </si>
  <si>
    <t>0314100</t>
  </si>
  <si>
    <t>4100</t>
  </si>
  <si>
    <t>0960</t>
  </si>
  <si>
    <t>Школи естетичного виховання дітей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</si>
</sst>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164" fontId="2" fillId="0" borderId="0" xfId="0" applyNumberFormat="1" applyFont="1"/>
    <xf numFmtId="49" fontId="6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tabSelected="1" view="pageBreakPreview" topLeftCell="A43" zoomScaleNormal="100" zoomScaleSheetLayoutView="100" workbookViewId="0">
      <selection activeCell="A56" sqref="A56:H56"/>
    </sheetView>
  </sheetViews>
  <sheetFormatPr defaultColWidth="9.109375" defaultRowHeight="13.8"/>
  <cols>
    <col min="1" max="1" width="13.33203125" style="7" customWidth="1"/>
    <col min="2" max="2" width="8.6640625" style="7" customWidth="1"/>
    <col min="3" max="3" width="8.44140625" style="7" customWidth="1"/>
    <col min="4" max="4" width="81.6640625" style="8" customWidth="1"/>
    <col min="5" max="5" width="57.109375" style="8" customWidth="1"/>
    <col min="6" max="6" width="14.88671875" style="9" customWidth="1"/>
    <col min="7" max="7" width="16.5546875" style="9" customWidth="1"/>
    <col min="8" max="8" width="18.33203125" style="9" customWidth="1"/>
    <col min="9" max="16" width="11.5546875" style="8" customWidth="1"/>
    <col min="17" max="17" width="12.6640625" style="8" customWidth="1"/>
    <col min="18" max="16384" width="9.109375" style="8"/>
  </cols>
  <sheetData>
    <row r="1" spans="1:8">
      <c r="G1" s="9" t="s">
        <v>13</v>
      </c>
    </row>
    <row r="2" spans="1:8">
      <c r="G2" s="9" t="s">
        <v>146</v>
      </c>
    </row>
    <row r="3" spans="1:8">
      <c r="G3" s="9" t="s">
        <v>147</v>
      </c>
    </row>
    <row r="7" spans="1:8" s="11" customFormat="1" ht="18">
      <c r="A7" s="10"/>
      <c r="B7" s="10"/>
      <c r="E7" s="12" t="s">
        <v>18</v>
      </c>
      <c r="F7" s="13"/>
      <c r="G7" s="13"/>
      <c r="H7" s="13"/>
    </row>
    <row r="8" spans="1:8">
      <c r="H8" s="9" t="s">
        <v>6</v>
      </c>
    </row>
    <row r="9" spans="1:8" s="14" customFormat="1" ht="96.6">
      <c r="A9" s="3" t="s">
        <v>2</v>
      </c>
      <c r="B9" s="3" t="s">
        <v>3</v>
      </c>
      <c r="C9" s="3" t="s">
        <v>4</v>
      </c>
      <c r="D9" s="4" t="s">
        <v>5</v>
      </c>
      <c r="E9" s="4" t="s">
        <v>14</v>
      </c>
      <c r="F9" s="2" t="s">
        <v>15</v>
      </c>
      <c r="G9" s="2" t="s">
        <v>16</v>
      </c>
      <c r="H9" s="2" t="s">
        <v>17</v>
      </c>
    </row>
    <row r="10" spans="1:8" s="18" customFormat="1">
      <c r="A10" s="15" t="s">
        <v>7</v>
      </c>
      <c r="B10" s="15"/>
      <c r="C10" s="15"/>
      <c r="D10" s="16" t="s">
        <v>12</v>
      </c>
      <c r="E10" s="16"/>
      <c r="F10" s="17">
        <f t="shared" ref="F10:G10" si="0">F11</f>
        <v>7325977</v>
      </c>
      <c r="G10" s="17">
        <f t="shared" si="0"/>
        <v>68951386</v>
      </c>
      <c r="H10" s="17">
        <f>H11</f>
        <v>76277363</v>
      </c>
    </row>
    <row r="11" spans="1:8" s="18" customFormat="1">
      <c r="A11" s="15" t="s">
        <v>8</v>
      </c>
      <c r="B11" s="15"/>
      <c r="C11" s="15"/>
      <c r="D11" s="16" t="s">
        <v>12</v>
      </c>
      <c r="E11" s="16"/>
      <c r="F11" s="17">
        <f>F12+F13+F14+F15+F16+F17+F18+F19+F20+F21+F22+F23+F24+F25+F26+F28+F29+F30+F31+F32+F33+F34+F35+F36+F37+F38+F39+F40+F41+F42+F43+F45+F46+F47+F48+F49+F50+F51+F52+F53+F54+F55+F56</f>
        <v>7325977</v>
      </c>
      <c r="G11" s="17">
        <f>G12+G13+G14+G15+G16+G17+G18+G19+G20+G21+G22+G23+G24+G25+G26+G28+G29+G30+G31+G32+G33+G34+G35+G36+G37+G38+G39+G40+G41+G42+G43+G45+G46+G47+G48+G49+G50+G51+G52+G53+G54+G55+G56</f>
        <v>68951386</v>
      </c>
      <c r="H11" s="17">
        <f>H12+H13+H14+H15+H16+H17+H18+H19+H20+H21+H22+H23+H24+H25+H26+H28+H29+H30+H31+H32+H33+H34+H35+H36+H37+H38+H39+H40+H41+H42+H43+H45+H46+H47+H48+H49+H50+H51+H52+H53+H54+H55+H56</f>
        <v>76277363</v>
      </c>
    </row>
    <row r="12" spans="1:8" s="14" customFormat="1" ht="41.4">
      <c r="A12" s="3" t="s">
        <v>9</v>
      </c>
      <c r="B12" s="3" t="s">
        <v>62</v>
      </c>
      <c r="C12" s="3" t="s">
        <v>10</v>
      </c>
      <c r="D12" s="4" t="s">
        <v>86</v>
      </c>
      <c r="E12" s="32" t="s">
        <v>135</v>
      </c>
      <c r="F12" s="2"/>
      <c r="G12" s="2">
        <v>662577</v>
      </c>
      <c r="H12" s="2">
        <f>F12+G12</f>
        <v>662577</v>
      </c>
    </row>
    <row r="13" spans="1:8" s="14" customFormat="1">
      <c r="A13" s="5" t="s">
        <v>45</v>
      </c>
      <c r="B13" s="3" t="s">
        <v>83</v>
      </c>
      <c r="C13" s="5" t="s">
        <v>44</v>
      </c>
      <c r="D13" s="4" t="s">
        <v>109</v>
      </c>
      <c r="E13" s="33"/>
      <c r="F13" s="2"/>
      <c r="G13" s="2">
        <v>54992</v>
      </c>
      <c r="H13" s="2">
        <f>F13+G13</f>
        <v>54992</v>
      </c>
    </row>
    <row r="14" spans="1:8" s="14" customFormat="1" ht="41.4">
      <c r="A14" s="5" t="s">
        <v>46</v>
      </c>
      <c r="B14" s="3" t="s">
        <v>84</v>
      </c>
      <c r="C14" s="5" t="s">
        <v>42</v>
      </c>
      <c r="D14" s="4" t="s">
        <v>110</v>
      </c>
      <c r="E14" s="33"/>
      <c r="F14" s="2"/>
      <c r="G14" s="2">
        <v>1522384</v>
      </c>
      <c r="H14" s="2">
        <f>F14+G14</f>
        <v>1522384</v>
      </c>
    </row>
    <row r="15" spans="1:8" s="14" customFormat="1" ht="27.6">
      <c r="A15" s="5" t="s">
        <v>47</v>
      </c>
      <c r="B15" s="5" t="s">
        <v>26</v>
      </c>
      <c r="C15" s="5" t="s">
        <v>43</v>
      </c>
      <c r="D15" s="4" t="s">
        <v>161</v>
      </c>
      <c r="E15" s="33"/>
      <c r="F15" s="2"/>
      <c r="G15" s="2">
        <v>863</v>
      </c>
      <c r="H15" s="2">
        <f>F15+G15</f>
        <v>863</v>
      </c>
    </row>
    <row r="16" spans="1:8" s="14" customFormat="1">
      <c r="A16" s="5" t="s">
        <v>111</v>
      </c>
      <c r="B16" s="3" t="s">
        <v>112</v>
      </c>
      <c r="C16" s="5" t="s">
        <v>48</v>
      </c>
      <c r="D16" s="4" t="s">
        <v>71</v>
      </c>
      <c r="E16" s="33"/>
      <c r="F16" s="2"/>
      <c r="G16" s="2">
        <v>140000</v>
      </c>
      <c r="H16" s="2">
        <f t="shared" ref="H16:H21" si="1">F16+G16</f>
        <v>140000</v>
      </c>
    </row>
    <row r="17" spans="1:8" s="14" customFormat="1">
      <c r="A17" s="5" t="s">
        <v>162</v>
      </c>
      <c r="B17" s="5" t="s">
        <v>163</v>
      </c>
      <c r="C17" s="5" t="s">
        <v>164</v>
      </c>
      <c r="D17" s="4" t="s">
        <v>165</v>
      </c>
      <c r="E17" s="33"/>
      <c r="F17" s="2"/>
      <c r="G17" s="2">
        <v>23000</v>
      </c>
      <c r="H17" s="2">
        <f t="shared" si="1"/>
        <v>23000</v>
      </c>
    </row>
    <row r="18" spans="1:8" s="14" customFormat="1">
      <c r="A18" s="5" t="s">
        <v>113</v>
      </c>
      <c r="B18" s="3" t="s">
        <v>114</v>
      </c>
      <c r="C18" s="5" t="s">
        <v>115</v>
      </c>
      <c r="D18" s="4" t="s">
        <v>116</v>
      </c>
      <c r="E18" s="33"/>
      <c r="F18" s="2"/>
      <c r="G18" s="2">
        <v>521795</v>
      </c>
      <c r="H18" s="2">
        <f t="shared" si="1"/>
        <v>521795</v>
      </c>
    </row>
    <row r="19" spans="1:8" s="14" customFormat="1">
      <c r="A19" s="5" t="s">
        <v>166</v>
      </c>
      <c r="B19" s="3" t="s">
        <v>167</v>
      </c>
      <c r="C19" s="5" t="s">
        <v>168</v>
      </c>
      <c r="D19" s="4" t="s">
        <v>169</v>
      </c>
      <c r="E19" s="33"/>
      <c r="F19" s="2"/>
      <c r="G19" s="2">
        <v>50000</v>
      </c>
      <c r="H19" s="2">
        <f t="shared" si="1"/>
        <v>50000</v>
      </c>
    </row>
    <row r="20" spans="1:8" s="14" customFormat="1">
      <c r="A20" s="5" t="s">
        <v>31</v>
      </c>
      <c r="B20" s="3" t="s">
        <v>77</v>
      </c>
      <c r="C20" s="5" t="s">
        <v>30</v>
      </c>
      <c r="D20" s="4" t="s">
        <v>33</v>
      </c>
      <c r="E20" s="33"/>
      <c r="F20" s="2"/>
      <c r="G20" s="2">
        <v>7000</v>
      </c>
      <c r="H20" s="2">
        <f t="shared" si="1"/>
        <v>7000</v>
      </c>
    </row>
    <row r="21" spans="1:8" s="14" customFormat="1">
      <c r="A21" s="5" t="s">
        <v>117</v>
      </c>
      <c r="B21" s="3" t="s">
        <v>118</v>
      </c>
      <c r="C21" s="5" t="s">
        <v>30</v>
      </c>
      <c r="D21" s="4" t="s">
        <v>119</v>
      </c>
      <c r="E21" s="34"/>
      <c r="F21" s="2"/>
      <c r="G21" s="2">
        <v>1676853</v>
      </c>
      <c r="H21" s="2">
        <f t="shared" si="1"/>
        <v>1676853</v>
      </c>
    </row>
    <row r="22" spans="1:8" s="14" customFormat="1">
      <c r="A22" s="3" t="s">
        <v>19</v>
      </c>
      <c r="B22" s="3" t="s">
        <v>63</v>
      </c>
      <c r="C22" s="3" t="s">
        <v>20</v>
      </c>
      <c r="D22" s="4" t="s">
        <v>56</v>
      </c>
      <c r="E22" s="32" t="s">
        <v>87</v>
      </c>
      <c r="F22" s="2">
        <v>90000</v>
      </c>
      <c r="G22" s="2"/>
      <c r="H22" s="2">
        <f t="shared" ref="H22:H54" si="2">F22+G22</f>
        <v>90000</v>
      </c>
    </row>
    <row r="23" spans="1:8" s="14" customFormat="1" ht="27.6">
      <c r="A23" s="3" t="s">
        <v>21</v>
      </c>
      <c r="B23" s="3" t="s">
        <v>64</v>
      </c>
      <c r="C23" s="3" t="s">
        <v>20</v>
      </c>
      <c r="D23" s="4" t="s">
        <v>57</v>
      </c>
      <c r="E23" s="34"/>
      <c r="F23" s="2">
        <v>14480</v>
      </c>
      <c r="G23" s="2"/>
      <c r="H23" s="2">
        <f t="shared" si="2"/>
        <v>14480</v>
      </c>
    </row>
    <row r="24" spans="1:8" s="14" customFormat="1" ht="27.6">
      <c r="A24" s="3" t="s">
        <v>22</v>
      </c>
      <c r="B24" s="3" t="s">
        <v>65</v>
      </c>
      <c r="C24" s="3" t="s">
        <v>23</v>
      </c>
      <c r="D24" s="4" t="s">
        <v>24</v>
      </c>
      <c r="E24" s="4" t="s">
        <v>88</v>
      </c>
      <c r="F24" s="2">
        <f>350000+400000</f>
        <v>750000</v>
      </c>
      <c r="G24" s="2"/>
      <c r="H24" s="2">
        <f t="shared" si="2"/>
        <v>750000</v>
      </c>
    </row>
    <row r="25" spans="1:8" s="14" customFormat="1" ht="41.4">
      <c r="A25" s="3" t="s">
        <v>25</v>
      </c>
      <c r="B25" s="3" t="s">
        <v>75</v>
      </c>
      <c r="C25" s="3" t="s">
        <v>26</v>
      </c>
      <c r="D25" s="4" t="s">
        <v>58</v>
      </c>
      <c r="E25" s="4" t="s">
        <v>89</v>
      </c>
      <c r="F25" s="2">
        <v>98000</v>
      </c>
      <c r="G25" s="2"/>
      <c r="H25" s="2">
        <f t="shared" si="2"/>
        <v>98000</v>
      </c>
    </row>
    <row r="26" spans="1:8" s="14" customFormat="1">
      <c r="A26" s="3" t="s">
        <v>59</v>
      </c>
      <c r="B26" s="3" t="s">
        <v>60</v>
      </c>
      <c r="C26" s="3"/>
      <c r="D26" s="4" t="s">
        <v>61</v>
      </c>
      <c r="E26" s="32" t="s">
        <v>90</v>
      </c>
      <c r="F26" s="2">
        <v>40000</v>
      </c>
      <c r="G26" s="2"/>
      <c r="H26" s="2">
        <f t="shared" si="2"/>
        <v>40000</v>
      </c>
    </row>
    <row r="27" spans="1:8" s="22" customFormat="1">
      <c r="A27" s="19" t="s">
        <v>27</v>
      </c>
      <c r="B27" s="19" t="s">
        <v>76</v>
      </c>
      <c r="C27" s="19" t="s">
        <v>28</v>
      </c>
      <c r="D27" s="20" t="s">
        <v>29</v>
      </c>
      <c r="E27" s="34"/>
      <c r="F27" s="21">
        <v>40000</v>
      </c>
      <c r="G27" s="21"/>
      <c r="H27" s="21">
        <f t="shared" si="2"/>
        <v>40000</v>
      </c>
    </row>
    <row r="28" spans="1:8" s="14" customFormat="1">
      <c r="A28" s="3" t="s">
        <v>31</v>
      </c>
      <c r="B28" s="3" t="s">
        <v>77</v>
      </c>
      <c r="C28" s="3" t="s">
        <v>30</v>
      </c>
      <c r="D28" s="4" t="s">
        <v>33</v>
      </c>
      <c r="E28" s="32" t="s">
        <v>143</v>
      </c>
      <c r="F28" s="2">
        <f>213428+16244+2776</f>
        <v>232448</v>
      </c>
      <c r="G28" s="2"/>
      <c r="H28" s="2">
        <f t="shared" si="2"/>
        <v>232448</v>
      </c>
    </row>
    <row r="29" spans="1:8" s="14" customFormat="1" ht="27.6">
      <c r="A29" s="5" t="s">
        <v>120</v>
      </c>
      <c r="B29" s="3" t="s">
        <v>121</v>
      </c>
      <c r="C29" s="5" t="s">
        <v>30</v>
      </c>
      <c r="D29" s="4" t="s">
        <v>122</v>
      </c>
      <c r="E29" s="33"/>
      <c r="F29" s="2">
        <v>85000</v>
      </c>
      <c r="G29" s="2"/>
      <c r="H29" s="2">
        <f t="shared" si="2"/>
        <v>85000</v>
      </c>
    </row>
    <row r="30" spans="1:8" s="14" customFormat="1" ht="27.6">
      <c r="A30" s="3" t="s">
        <v>32</v>
      </c>
      <c r="B30" s="3" t="s">
        <v>78</v>
      </c>
      <c r="C30" s="3" t="s">
        <v>30</v>
      </c>
      <c r="D30" s="4" t="s">
        <v>66</v>
      </c>
      <c r="E30" s="34"/>
      <c r="F30" s="2">
        <v>826315</v>
      </c>
      <c r="G30" s="2"/>
      <c r="H30" s="2">
        <f t="shared" si="2"/>
        <v>826315</v>
      </c>
    </row>
    <row r="31" spans="1:8" s="14" customFormat="1" ht="27.6">
      <c r="A31" s="3" t="s">
        <v>34</v>
      </c>
      <c r="B31" s="3" t="s">
        <v>79</v>
      </c>
      <c r="C31" s="3" t="s">
        <v>35</v>
      </c>
      <c r="D31" s="4" t="s">
        <v>36</v>
      </c>
      <c r="E31" s="4" t="s">
        <v>91</v>
      </c>
      <c r="F31" s="2">
        <v>120000</v>
      </c>
      <c r="G31" s="2"/>
      <c r="H31" s="2">
        <f t="shared" si="2"/>
        <v>120000</v>
      </c>
    </row>
    <row r="32" spans="1:8" s="14" customFormat="1" ht="27.6">
      <c r="A32" s="3" t="s">
        <v>34</v>
      </c>
      <c r="B32" s="3" t="s">
        <v>79</v>
      </c>
      <c r="C32" s="3" t="s">
        <v>35</v>
      </c>
      <c r="D32" s="4" t="s">
        <v>36</v>
      </c>
      <c r="E32" s="4" t="s">
        <v>136</v>
      </c>
      <c r="F32" s="2">
        <v>1200</v>
      </c>
      <c r="G32" s="2"/>
      <c r="H32" s="2">
        <f t="shared" si="2"/>
        <v>1200</v>
      </c>
    </row>
    <row r="33" spans="1:8" s="14" customFormat="1" ht="27.6">
      <c r="A33" s="3" t="s">
        <v>34</v>
      </c>
      <c r="B33" s="3" t="s">
        <v>79</v>
      </c>
      <c r="C33" s="3" t="s">
        <v>35</v>
      </c>
      <c r="D33" s="4" t="s">
        <v>36</v>
      </c>
      <c r="E33" s="4" t="s">
        <v>145</v>
      </c>
      <c r="F33" s="2">
        <v>90000</v>
      </c>
      <c r="G33" s="2"/>
      <c r="H33" s="2">
        <f t="shared" si="2"/>
        <v>90000</v>
      </c>
    </row>
    <row r="34" spans="1:8" s="14" customFormat="1" ht="55.2">
      <c r="A34" s="3" t="s">
        <v>38</v>
      </c>
      <c r="B34" s="3" t="s">
        <v>80</v>
      </c>
      <c r="C34" s="3" t="s">
        <v>37</v>
      </c>
      <c r="D34" s="4" t="s">
        <v>67</v>
      </c>
      <c r="E34" s="4" t="s">
        <v>123</v>
      </c>
      <c r="F34" s="2">
        <f>110000+96108</f>
        <v>206108</v>
      </c>
      <c r="G34" s="2"/>
      <c r="H34" s="2">
        <f t="shared" si="2"/>
        <v>206108</v>
      </c>
    </row>
    <row r="35" spans="1:8" s="14" customFormat="1">
      <c r="A35" s="3" t="s">
        <v>39</v>
      </c>
      <c r="B35" s="3" t="s">
        <v>81</v>
      </c>
      <c r="C35" s="3" t="s">
        <v>40</v>
      </c>
      <c r="D35" s="4" t="s">
        <v>41</v>
      </c>
      <c r="E35" s="32" t="s">
        <v>127</v>
      </c>
      <c r="F35" s="2"/>
      <c r="G35" s="2">
        <v>59454942</v>
      </c>
      <c r="H35" s="2">
        <f t="shared" si="2"/>
        <v>59454942</v>
      </c>
    </row>
    <row r="36" spans="1:8" s="14" customFormat="1">
      <c r="A36" s="3" t="s">
        <v>53</v>
      </c>
      <c r="B36" s="3" t="s">
        <v>82</v>
      </c>
      <c r="C36" s="3" t="s">
        <v>54</v>
      </c>
      <c r="D36" s="4" t="s">
        <v>55</v>
      </c>
      <c r="E36" s="33"/>
      <c r="F36" s="2"/>
      <c r="G36" s="2">
        <v>2500000</v>
      </c>
      <c r="H36" s="2">
        <f t="shared" si="2"/>
        <v>2500000</v>
      </c>
    </row>
    <row r="37" spans="1:8" s="14" customFormat="1">
      <c r="A37" s="3" t="s">
        <v>124</v>
      </c>
      <c r="B37" s="3" t="s">
        <v>125</v>
      </c>
      <c r="C37" s="5" t="s">
        <v>126</v>
      </c>
      <c r="D37" s="4" t="s">
        <v>128</v>
      </c>
      <c r="E37" s="34"/>
      <c r="F37" s="2"/>
      <c r="G37" s="2">
        <v>35000</v>
      </c>
      <c r="H37" s="2">
        <f t="shared" si="2"/>
        <v>35000</v>
      </c>
    </row>
    <row r="38" spans="1:8" s="14" customFormat="1">
      <c r="A38" s="3" t="s">
        <v>45</v>
      </c>
      <c r="B38" s="3" t="s">
        <v>83</v>
      </c>
      <c r="C38" s="3" t="s">
        <v>44</v>
      </c>
      <c r="D38" s="4" t="s">
        <v>68</v>
      </c>
      <c r="E38" s="32" t="s">
        <v>92</v>
      </c>
      <c r="F38" s="2">
        <v>1219780</v>
      </c>
      <c r="G38" s="2"/>
      <c r="H38" s="2">
        <f t="shared" si="2"/>
        <v>1219780</v>
      </c>
    </row>
    <row r="39" spans="1:8" s="14" customFormat="1" ht="41.4">
      <c r="A39" s="3" t="s">
        <v>46</v>
      </c>
      <c r="B39" s="3" t="s">
        <v>84</v>
      </c>
      <c r="C39" s="3" t="s">
        <v>42</v>
      </c>
      <c r="D39" s="4" t="s">
        <v>69</v>
      </c>
      <c r="E39" s="33"/>
      <c r="F39" s="2">
        <v>1208200</v>
      </c>
      <c r="G39" s="2"/>
      <c r="H39" s="2">
        <f t="shared" si="2"/>
        <v>1208200</v>
      </c>
    </row>
    <row r="40" spans="1:8" s="14" customFormat="1" ht="27.6">
      <c r="A40" s="3" t="s">
        <v>47</v>
      </c>
      <c r="B40" s="3" t="s">
        <v>26</v>
      </c>
      <c r="C40" s="3" t="s">
        <v>43</v>
      </c>
      <c r="D40" s="4" t="s">
        <v>70</v>
      </c>
      <c r="E40" s="34"/>
      <c r="F40" s="2">
        <v>12600</v>
      </c>
      <c r="G40" s="2"/>
      <c r="H40" s="2">
        <f t="shared" si="2"/>
        <v>12600</v>
      </c>
    </row>
    <row r="41" spans="1:8" s="14" customFormat="1" ht="41.4">
      <c r="A41" s="35" t="s">
        <v>111</v>
      </c>
      <c r="B41" s="35" t="s">
        <v>112</v>
      </c>
      <c r="C41" s="35" t="s">
        <v>48</v>
      </c>
      <c r="D41" s="32" t="s">
        <v>71</v>
      </c>
      <c r="E41" s="4" t="s">
        <v>93</v>
      </c>
      <c r="F41" s="2">
        <v>16000</v>
      </c>
      <c r="G41" s="2"/>
      <c r="H41" s="2">
        <f t="shared" si="2"/>
        <v>16000</v>
      </c>
    </row>
    <row r="42" spans="1:8" s="14" customFormat="1" ht="27.6">
      <c r="A42" s="36"/>
      <c r="B42" s="36"/>
      <c r="C42" s="36"/>
      <c r="D42" s="34"/>
      <c r="E42" s="4" t="s">
        <v>94</v>
      </c>
      <c r="F42" s="2">
        <f>24000+13400</f>
        <v>37400</v>
      </c>
      <c r="G42" s="2"/>
      <c r="H42" s="2">
        <f t="shared" si="2"/>
        <v>37400</v>
      </c>
    </row>
    <row r="43" spans="1:8" s="14" customFormat="1">
      <c r="A43" s="23" t="s">
        <v>72</v>
      </c>
      <c r="B43" s="23" t="s">
        <v>130</v>
      </c>
      <c r="C43" s="23"/>
      <c r="D43" s="6" t="s">
        <v>131</v>
      </c>
      <c r="E43" s="32" t="s">
        <v>95</v>
      </c>
      <c r="F43" s="2">
        <v>1072678</v>
      </c>
      <c r="G43" s="2"/>
      <c r="H43" s="2">
        <f t="shared" si="2"/>
        <v>1072678</v>
      </c>
    </row>
    <row r="44" spans="1:8" s="22" customFormat="1" ht="27.6">
      <c r="A44" s="19" t="s">
        <v>49</v>
      </c>
      <c r="B44" s="19" t="s">
        <v>129</v>
      </c>
      <c r="C44" s="19" t="s">
        <v>50</v>
      </c>
      <c r="D44" s="20" t="s">
        <v>73</v>
      </c>
      <c r="E44" s="34"/>
      <c r="F44" s="21">
        <v>1072678</v>
      </c>
      <c r="G44" s="21"/>
      <c r="H44" s="21">
        <f t="shared" si="2"/>
        <v>1072678</v>
      </c>
    </row>
    <row r="45" spans="1:8" s="1" customFormat="1" ht="27.6">
      <c r="A45" s="5" t="s">
        <v>148</v>
      </c>
      <c r="B45" s="5" t="s">
        <v>149</v>
      </c>
      <c r="C45" s="5" t="s">
        <v>150</v>
      </c>
      <c r="D45" s="4" t="s">
        <v>151</v>
      </c>
      <c r="E45" s="31" t="s">
        <v>153</v>
      </c>
      <c r="F45" s="2">
        <v>190000</v>
      </c>
      <c r="G45" s="2"/>
      <c r="H45" s="2">
        <f t="shared" si="2"/>
        <v>190000</v>
      </c>
    </row>
    <row r="46" spans="1:8" s="14" customFormat="1" ht="27.6">
      <c r="A46" s="5" t="s">
        <v>97</v>
      </c>
      <c r="B46" s="3" t="s">
        <v>98</v>
      </c>
      <c r="C46" s="5" t="s">
        <v>99</v>
      </c>
      <c r="D46" s="4" t="s">
        <v>100</v>
      </c>
      <c r="E46" s="6" t="s">
        <v>144</v>
      </c>
      <c r="F46" s="2"/>
      <c r="G46" s="2">
        <v>1000000</v>
      </c>
      <c r="H46" s="2">
        <f t="shared" si="2"/>
        <v>1000000</v>
      </c>
    </row>
    <row r="47" spans="1:8" s="14" customFormat="1" ht="41.4">
      <c r="A47" s="5" t="s">
        <v>97</v>
      </c>
      <c r="B47" s="3" t="s">
        <v>98</v>
      </c>
      <c r="C47" s="5" t="s">
        <v>99</v>
      </c>
      <c r="D47" s="4" t="s">
        <v>100</v>
      </c>
      <c r="E47" s="6" t="s">
        <v>137</v>
      </c>
      <c r="F47" s="2"/>
      <c r="G47" s="2">
        <v>88150</v>
      </c>
      <c r="H47" s="2">
        <f>F47+G47</f>
        <v>88150</v>
      </c>
    </row>
    <row r="48" spans="1:8" s="1" customFormat="1" ht="27.6">
      <c r="A48" s="5" t="s">
        <v>97</v>
      </c>
      <c r="B48" s="3" t="s">
        <v>98</v>
      </c>
      <c r="C48" s="5" t="s">
        <v>99</v>
      </c>
      <c r="D48" s="4" t="s">
        <v>100</v>
      </c>
      <c r="E48" s="31" t="s">
        <v>152</v>
      </c>
      <c r="F48" s="2"/>
      <c r="G48" s="2">
        <v>70000</v>
      </c>
      <c r="H48" s="2">
        <f>F48+G48</f>
        <v>70000</v>
      </c>
    </row>
    <row r="49" spans="1:11" s="14" customFormat="1" ht="27.6">
      <c r="A49" s="3" t="s">
        <v>52</v>
      </c>
      <c r="B49" s="3" t="s">
        <v>85</v>
      </c>
      <c r="C49" s="3" t="s">
        <v>51</v>
      </c>
      <c r="D49" s="4" t="s">
        <v>74</v>
      </c>
      <c r="E49" s="4" t="s">
        <v>96</v>
      </c>
      <c r="F49" s="2">
        <v>365631</v>
      </c>
      <c r="G49" s="2"/>
      <c r="H49" s="2">
        <f t="shared" si="2"/>
        <v>365631</v>
      </c>
    </row>
    <row r="50" spans="1:11" s="14" customFormat="1" ht="55.2">
      <c r="A50" s="5" t="s">
        <v>105</v>
      </c>
      <c r="B50" s="3" t="s">
        <v>106</v>
      </c>
      <c r="C50" s="5" t="s">
        <v>107</v>
      </c>
      <c r="D50" s="4" t="s">
        <v>132</v>
      </c>
      <c r="E50" s="4" t="s">
        <v>138</v>
      </c>
      <c r="F50" s="2">
        <v>241137</v>
      </c>
      <c r="G50" s="2">
        <v>477830</v>
      </c>
      <c r="H50" s="2">
        <f t="shared" si="2"/>
        <v>718967</v>
      </c>
    </row>
    <row r="51" spans="1:11" s="14" customFormat="1" ht="41.4">
      <c r="A51" s="5" t="s">
        <v>105</v>
      </c>
      <c r="B51" s="3" t="s">
        <v>106</v>
      </c>
      <c r="C51" s="5" t="s">
        <v>107</v>
      </c>
      <c r="D51" s="4" t="s">
        <v>133</v>
      </c>
      <c r="E51" s="4" t="s">
        <v>139</v>
      </c>
      <c r="F51" s="2">
        <v>30800</v>
      </c>
      <c r="G51" s="2"/>
      <c r="H51" s="2">
        <f>F51+G51</f>
        <v>30800</v>
      </c>
    </row>
    <row r="52" spans="1:11" s="14" customFormat="1" ht="55.2">
      <c r="A52" s="5" t="s">
        <v>105</v>
      </c>
      <c r="B52" s="3" t="s">
        <v>106</v>
      </c>
      <c r="C52" s="5" t="s">
        <v>107</v>
      </c>
      <c r="D52" s="4" t="s">
        <v>134</v>
      </c>
      <c r="E52" s="4" t="s">
        <v>140</v>
      </c>
      <c r="F52" s="2">
        <v>60000</v>
      </c>
      <c r="G52" s="2">
        <v>40000</v>
      </c>
      <c r="H52" s="2">
        <f>F52+G52</f>
        <v>100000</v>
      </c>
    </row>
    <row r="53" spans="1:11" s="1" customFormat="1" ht="41.4">
      <c r="A53" s="5" t="s">
        <v>105</v>
      </c>
      <c r="B53" s="3" t="s">
        <v>106</v>
      </c>
      <c r="C53" s="5" t="s">
        <v>107</v>
      </c>
      <c r="D53" s="4" t="s">
        <v>159</v>
      </c>
      <c r="E53" s="4" t="s">
        <v>160</v>
      </c>
      <c r="F53" s="2">
        <v>7000</v>
      </c>
      <c r="G53" s="2">
        <v>26000</v>
      </c>
      <c r="H53" s="2">
        <f>F53+G53</f>
        <v>33000</v>
      </c>
    </row>
    <row r="54" spans="1:11" s="14" customFormat="1" ht="27.6">
      <c r="A54" s="5" t="s">
        <v>101</v>
      </c>
      <c r="B54" s="3" t="s">
        <v>102</v>
      </c>
      <c r="C54" s="5" t="s">
        <v>103</v>
      </c>
      <c r="D54" s="4" t="s">
        <v>104</v>
      </c>
      <c r="E54" s="4" t="s">
        <v>141</v>
      </c>
      <c r="F54" s="2"/>
      <c r="G54" s="2">
        <v>600000</v>
      </c>
      <c r="H54" s="2">
        <f t="shared" si="2"/>
        <v>600000</v>
      </c>
    </row>
    <row r="55" spans="1:11" s="14" customFormat="1" ht="41.4">
      <c r="A55" s="5" t="s">
        <v>154</v>
      </c>
      <c r="B55" s="3" t="s">
        <v>156</v>
      </c>
      <c r="C55" s="5" t="s">
        <v>107</v>
      </c>
      <c r="D55" s="4" t="s">
        <v>108</v>
      </c>
      <c r="E55" s="4" t="s">
        <v>142</v>
      </c>
      <c r="F55" s="2">
        <v>250000</v>
      </c>
      <c r="G55" s="2"/>
      <c r="H55" s="2">
        <f>F55+G55</f>
        <v>250000</v>
      </c>
    </row>
    <row r="56" spans="1:11" s="1" customFormat="1" ht="41.4">
      <c r="A56" s="5" t="s">
        <v>155</v>
      </c>
      <c r="B56" s="3" t="s">
        <v>157</v>
      </c>
      <c r="C56" s="5" t="s">
        <v>107</v>
      </c>
      <c r="D56" s="4" t="s">
        <v>108</v>
      </c>
      <c r="E56" s="4" t="s">
        <v>158</v>
      </c>
      <c r="F56" s="2">
        <v>61200</v>
      </c>
      <c r="G56" s="2"/>
      <c r="H56" s="2">
        <f>F56+G56</f>
        <v>61200</v>
      </c>
    </row>
    <row r="57" spans="1:11" s="18" customFormat="1">
      <c r="A57" s="15"/>
      <c r="B57" s="15"/>
      <c r="C57" s="15"/>
      <c r="D57" s="16" t="s">
        <v>11</v>
      </c>
      <c r="E57" s="16"/>
      <c r="F57" s="17">
        <f t="shared" ref="F57" si="3">F10</f>
        <v>7325977</v>
      </c>
      <c r="G57" s="17">
        <f>G10</f>
        <v>68951386</v>
      </c>
      <c r="H57" s="17">
        <f>H10</f>
        <v>76277363</v>
      </c>
    </row>
    <row r="58" spans="1:11" s="14" customFormat="1">
      <c r="A58" s="24"/>
      <c r="B58" s="24"/>
      <c r="C58" s="24"/>
      <c r="F58" s="25"/>
      <c r="G58" s="25"/>
      <c r="H58" s="25"/>
    </row>
    <row r="59" spans="1:11" s="14" customFormat="1">
      <c r="A59" s="24"/>
      <c r="B59" s="24"/>
      <c r="C59" s="24"/>
      <c r="F59" s="25"/>
      <c r="G59" s="25"/>
      <c r="H59" s="25"/>
    </row>
    <row r="60" spans="1:11" s="14" customFormat="1">
      <c r="A60" s="24"/>
      <c r="B60" s="24"/>
      <c r="C60" s="24"/>
      <c r="D60" s="25"/>
      <c r="E60" s="25"/>
      <c r="F60" s="25"/>
      <c r="G60" s="25"/>
      <c r="H60" s="25"/>
      <c r="I60" s="26"/>
      <c r="J60" s="26"/>
      <c r="K60" s="26"/>
    </row>
    <row r="61" spans="1:11" s="14" customFormat="1">
      <c r="A61" s="24"/>
      <c r="B61" s="24"/>
      <c r="C61" s="24"/>
      <c r="D61" s="25"/>
      <c r="E61" s="25"/>
      <c r="F61" s="25"/>
      <c r="G61" s="25"/>
      <c r="H61" s="25"/>
      <c r="I61" s="26"/>
      <c r="J61" s="26"/>
      <c r="K61" s="26"/>
    </row>
    <row r="62" spans="1:11" s="14" customFormat="1">
      <c r="A62" s="24"/>
      <c r="B62" s="27" t="s">
        <v>0</v>
      </c>
      <c r="C62" s="27"/>
      <c r="D62" s="8"/>
      <c r="E62" s="8"/>
      <c r="F62" s="9"/>
      <c r="G62" s="28" t="s">
        <v>1</v>
      </c>
      <c r="H62" s="25"/>
      <c r="I62" s="26"/>
      <c r="J62" s="26"/>
      <c r="K62" s="26"/>
    </row>
    <row r="63" spans="1:11" s="14" customFormat="1">
      <c r="A63" s="24"/>
      <c r="B63" s="24"/>
      <c r="C63" s="24"/>
      <c r="D63" s="25"/>
      <c r="E63" s="25"/>
      <c r="F63" s="25">
        <v>6552649</v>
      </c>
      <c r="G63" s="25">
        <v>68825314</v>
      </c>
      <c r="H63" s="25">
        <v>75377963</v>
      </c>
      <c r="I63" s="26"/>
      <c r="J63" s="26"/>
      <c r="K63" s="26"/>
    </row>
    <row r="64" spans="1:11" s="14" customFormat="1">
      <c r="A64" s="24"/>
      <c r="B64" s="24"/>
      <c r="C64" s="24"/>
      <c r="D64" s="25"/>
      <c r="E64" s="25"/>
      <c r="F64" s="25">
        <f>F57-F63</f>
        <v>773328</v>
      </c>
      <c r="G64" s="25">
        <f t="shared" ref="G64:H64" si="4">G57-G63</f>
        <v>126072</v>
      </c>
      <c r="H64" s="25">
        <f t="shared" si="4"/>
        <v>899400</v>
      </c>
      <c r="I64" s="26"/>
      <c r="J64" s="26"/>
      <c r="K64" s="26"/>
    </row>
    <row r="65" spans="1:11" s="14" customFormat="1">
      <c r="A65" s="24"/>
      <c r="B65" s="24"/>
      <c r="C65" s="24"/>
      <c r="D65" s="25"/>
      <c r="E65" s="25"/>
      <c r="F65" s="25"/>
      <c r="G65" s="25"/>
      <c r="H65" s="25"/>
      <c r="I65" s="26"/>
      <c r="J65" s="26"/>
      <c r="K65" s="26"/>
    </row>
    <row r="66" spans="1:11">
      <c r="D66" s="9"/>
      <c r="E66" s="9"/>
      <c r="I66" s="29"/>
      <c r="J66" s="29"/>
      <c r="K66" s="29"/>
    </row>
    <row r="67" spans="1:11">
      <c r="D67" s="9"/>
      <c r="E67" s="9"/>
      <c r="I67" s="29"/>
      <c r="J67" s="29"/>
      <c r="K67" s="29"/>
    </row>
    <row r="68" spans="1:11">
      <c r="D68" s="9"/>
      <c r="E68" s="9"/>
      <c r="I68" s="29"/>
      <c r="J68" s="29"/>
      <c r="K68" s="29"/>
    </row>
    <row r="69" spans="1:11">
      <c r="D69" s="9"/>
      <c r="E69" s="9"/>
      <c r="I69" s="29"/>
      <c r="J69" s="29"/>
      <c r="K69" s="29"/>
    </row>
    <row r="70" spans="1:11">
      <c r="D70" s="29"/>
      <c r="E70" s="29"/>
      <c r="I70" s="29"/>
      <c r="J70" s="29"/>
      <c r="K70" s="29"/>
    </row>
    <row r="71" spans="1:11">
      <c r="D71" s="29"/>
      <c r="E71" s="29"/>
      <c r="I71" s="29"/>
      <c r="J71" s="29"/>
      <c r="K71" s="29"/>
    </row>
    <row r="72" spans="1:11">
      <c r="D72" s="29"/>
      <c r="E72" s="29"/>
      <c r="I72" s="29"/>
      <c r="J72" s="29"/>
      <c r="K72" s="29"/>
    </row>
    <row r="73" spans="1:11">
      <c r="D73" s="29"/>
      <c r="E73" s="29"/>
      <c r="I73" s="29"/>
      <c r="J73" s="29"/>
      <c r="K73" s="29"/>
    </row>
    <row r="74" spans="1:11">
      <c r="D74" s="29"/>
      <c r="E74" s="29"/>
      <c r="I74" s="29"/>
      <c r="J74" s="29"/>
      <c r="K74" s="29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</sheetData>
  <mergeCells count="11">
    <mergeCell ref="E12:E21"/>
    <mergeCell ref="E35:E37"/>
    <mergeCell ref="E43:E44"/>
    <mergeCell ref="A41:A42"/>
    <mergeCell ref="D41:D42"/>
    <mergeCell ref="E22:E23"/>
    <mergeCell ref="E28:E30"/>
    <mergeCell ref="E38:E40"/>
    <mergeCell ref="B41:B42"/>
    <mergeCell ref="C41:C42"/>
    <mergeCell ref="E26:E27"/>
  </mergeCells>
  <pageMargins left="0.19685039370078741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2017-03-28T15:53:37Z</cp:lastPrinted>
  <dcterms:created xsi:type="dcterms:W3CDTF">2016-12-09T10:02:38Z</dcterms:created>
  <dcterms:modified xsi:type="dcterms:W3CDTF">2017-03-28T15:54:43Z</dcterms:modified>
</cp:coreProperties>
</file>